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docx" ContentType="application/vnd.openxmlformats-officedocument.wordprocessingml.document"/>
  <Default Extension="xml" ContentType="application/xml"/>
  <Default Extension="vml" ContentType="application/vnd.openxmlformats-officedocument.vmlDrawing"/>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comments3.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CharlesLaw\Box\SusConSol\Contracts and Tenders\TDUK\TDUK Sustainability Committee\TDUK Carbon Sub-Committee\Net-Zero Roadmap\Energise Toolkit Documents\"/>
    </mc:Choice>
  </mc:AlternateContent>
  <xr:revisionPtr revIDLastSave="0" documentId="13_ncr:1_{BFC6D32F-6FF7-4E5E-9A9E-31E6CF95A583}" xr6:coauthVersionLast="47" xr6:coauthVersionMax="47" xr10:uidLastSave="{00000000-0000-0000-0000-000000000000}"/>
  <bookViews>
    <workbookView xWindow="-120" yWindow="-120" windowWidth="29040" windowHeight="15840" tabRatio="914" xr2:uid="{16DA2A7C-8C6D-4E62-9D95-B45BF080013F}"/>
  </bookViews>
  <sheets>
    <sheet name="Carbon Calculator" sheetId="15" r:id="rId1"/>
    <sheet name="Intro" sheetId="1" r:id="rId2"/>
    <sheet name="Summary" sheetId="14" r:id="rId3"/>
    <sheet name="Sc1 (Fuel and Biomass)" sheetId="2" r:id="rId4"/>
    <sheet name="Sc1 (Transport)" sheetId="8" r:id="rId5"/>
    <sheet name="Sc2 (Energy)" sheetId="3" r:id="rId6"/>
    <sheet name="Sc3 (Waste and Water)" sheetId="12" r:id="rId7"/>
    <sheet name="Sc1 (Fugitive and Process)" sheetId="4" r:id="rId8"/>
    <sheet name="Sc3 (Purchasing)" sheetId="7" r:id="rId9"/>
    <sheet name="Sc3 (Capital)" sheetId="9" r:id="rId10"/>
    <sheet name="Sc3 (Business Travel)" sheetId="11" r:id="rId11"/>
    <sheet name="Sc3 (Commuting)" sheetId="10" r:id="rId12"/>
    <sheet name="Sc3 (Logistics)" sheetId="13"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 i="14" l="1"/>
  <c r="F14" i="3"/>
  <c r="F13" i="3"/>
  <c r="F62" i="11" l="1"/>
  <c r="F63" i="11"/>
  <c r="F64" i="11"/>
  <c r="F65" i="11"/>
  <c r="F66" i="11"/>
  <c r="F67" i="11"/>
  <c r="F68" i="11"/>
  <c r="F69" i="11"/>
  <c r="F70" i="11"/>
  <c r="F71" i="11"/>
  <c r="F72" i="11"/>
  <c r="F73" i="11"/>
  <c r="F74" i="11"/>
  <c r="F75" i="11"/>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B23" i="14"/>
  <c r="B22" i="14"/>
  <c r="B19" i="14"/>
  <c r="B12" i="14"/>
  <c r="B11" i="14"/>
  <c r="F12" i="13"/>
  <c r="F13" i="13"/>
  <c r="F14" i="13"/>
  <c r="F15" i="13"/>
  <c r="F16" i="13"/>
  <c r="F17" i="13"/>
  <c r="F18" i="13"/>
  <c r="F19" i="13"/>
  <c r="F20" i="13"/>
  <c r="F21" i="13"/>
  <c r="F22" i="13"/>
  <c r="F23" i="13"/>
  <c r="F24" i="13"/>
  <c r="F11" i="13"/>
  <c r="F13" i="12"/>
  <c r="F14"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46" i="12"/>
  <c r="F47" i="12"/>
  <c r="F48" i="12"/>
  <c r="F49" i="12"/>
  <c r="F50" i="12"/>
  <c r="F51" i="12"/>
  <c r="F52" i="12"/>
  <c r="F53" i="12"/>
  <c r="F54" i="12"/>
  <c r="F55" i="12"/>
  <c r="F56" i="12"/>
  <c r="F57" i="12"/>
  <c r="F58" i="12"/>
  <c r="F59" i="12"/>
  <c r="F60" i="12"/>
  <c r="F61" i="12"/>
  <c r="F62" i="12"/>
  <c r="F63" i="12"/>
  <c r="F64" i="12"/>
  <c r="F65" i="12"/>
  <c r="F66" i="12"/>
  <c r="F67" i="12"/>
  <c r="F68" i="12"/>
  <c r="F69" i="12"/>
  <c r="F70" i="12"/>
  <c r="F71" i="12"/>
  <c r="F72" i="12"/>
  <c r="F73" i="12"/>
  <c r="F74" i="12"/>
  <c r="F75" i="12"/>
  <c r="F76" i="12"/>
  <c r="F77" i="12"/>
  <c r="F78" i="12"/>
  <c r="F79" i="12"/>
  <c r="F80" i="12"/>
  <c r="F81" i="12"/>
  <c r="F82" i="12"/>
  <c r="F83" i="12"/>
  <c r="F84" i="12"/>
  <c r="F85" i="12"/>
  <c r="F86" i="12"/>
  <c r="F87" i="12"/>
  <c r="F88" i="12"/>
  <c r="F89" i="12"/>
  <c r="F90" i="12"/>
  <c r="F91" i="12"/>
  <c r="F92" i="12"/>
  <c r="F93" i="12"/>
  <c r="F94" i="12"/>
  <c r="F95" i="12"/>
  <c r="F96" i="12"/>
  <c r="F97" i="12"/>
  <c r="F98" i="12"/>
  <c r="F99" i="12"/>
  <c r="F100" i="12"/>
  <c r="F101" i="12"/>
  <c r="F102" i="12"/>
  <c r="F103" i="12"/>
  <c r="F104" i="12"/>
  <c r="F105" i="12"/>
  <c r="F106" i="12"/>
  <c r="F107" i="12"/>
  <c r="F108" i="12"/>
  <c r="F109" i="12"/>
  <c r="F110" i="12"/>
  <c r="F111" i="12"/>
  <c r="F112" i="12"/>
  <c r="F113" i="12"/>
  <c r="F12" i="12"/>
  <c r="B20" i="14" s="1"/>
  <c r="F61" i="11" l="1"/>
  <c r="F60" i="11"/>
  <c r="F59" i="11"/>
  <c r="F58" i="11"/>
  <c r="F57" i="11"/>
  <c r="F56" i="11"/>
  <c r="F55" i="11"/>
  <c r="F54" i="11"/>
  <c r="F53" i="11"/>
  <c r="F52" i="11"/>
  <c r="F51" i="11"/>
  <c r="F50" i="11"/>
  <c r="F49" i="11"/>
  <c r="F48" i="11"/>
  <c r="F47" i="11"/>
  <c r="F46" i="11"/>
  <c r="F45" i="11"/>
  <c r="F44" i="11"/>
  <c r="F43" i="11"/>
  <c r="F42" i="11"/>
  <c r="F41" i="11"/>
  <c r="F40" i="11"/>
  <c r="F39" i="11"/>
  <c r="F38" i="11"/>
  <c r="F37" i="11"/>
  <c r="F36" i="11"/>
  <c r="F35" i="11"/>
  <c r="F34" i="11"/>
  <c r="F33" i="11"/>
  <c r="F32" i="11"/>
  <c r="F31" i="11"/>
  <c r="F30" i="11"/>
  <c r="F29" i="11"/>
  <c r="F28" i="11"/>
  <c r="F27" i="11"/>
  <c r="F26" i="11"/>
  <c r="F25" i="11"/>
  <c r="F24" i="11"/>
  <c r="F23" i="11"/>
  <c r="F22" i="11"/>
  <c r="F21" i="11"/>
  <c r="F20" i="11"/>
  <c r="F19" i="11"/>
  <c r="F18" i="11"/>
  <c r="F17" i="11"/>
  <c r="F16" i="11"/>
  <c r="F15" i="11"/>
  <c r="F14" i="11"/>
  <c r="F13" i="11"/>
  <c r="F12" i="11"/>
  <c r="F11" i="11"/>
  <c r="F10" i="11"/>
  <c r="B21" i="14" s="1"/>
  <c r="D23" i="10"/>
  <c r="B23" i="10"/>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10" i="7"/>
  <c r="B18" i="14" s="1"/>
  <c r="B17" i="14" s="1"/>
  <c r="F10" i="3"/>
  <c r="B14" i="14" s="1"/>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7" i="4"/>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11" i="8"/>
  <c r="F11" i="2"/>
  <c r="F12" i="2"/>
  <c r="F13" i="2"/>
  <c r="F14" i="2"/>
  <c r="F15" i="2"/>
  <c r="F16" i="2"/>
  <c r="F17" i="2"/>
  <c r="F18" i="2"/>
  <c r="F19" i="2"/>
  <c r="F20" i="2"/>
  <c r="F21" i="2"/>
  <c r="F22" i="2"/>
  <c r="F23" i="2"/>
  <c r="F24" i="2"/>
  <c r="B10" i="14" s="1"/>
  <c r="B9" i="14" s="1"/>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4" i="2"/>
  <c r="F105" i="2"/>
  <c r="F106" i="2"/>
  <c r="F107" i="2"/>
  <c r="F108" i="2"/>
  <c r="F109" i="2"/>
  <c r="F110" i="2"/>
  <c r="F111" i="2"/>
  <c r="F112" i="2"/>
  <c r="F113" i="2"/>
  <c r="F114" i="2"/>
  <c r="F115" i="2"/>
  <c r="F116" i="2"/>
  <c r="F117" i="2"/>
  <c r="F118" i="2"/>
  <c r="F119" i="2"/>
  <c r="F120" i="2"/>
  <c r="F121" i="2"/>
  <c r="F122" i="2"/>
  <c r="F123" i="2"/>
  <c r="F124" i="2"/>
  <c r="F125" i="2"/>
  <c r="F126" i="2"/>
  <c r="F128" i="2"/>
  <c r="F129" i="2"/>
  <c r="F130" i="2"/>
  <c r="F131" i="2"/>
  <c r="F132" i="2"/>
  <c r="F133" i="2"/>
  <c r="F134" i="2"/>
  <c r="F135" i="2"/>
  <c r="F136" i="2"/>
  <c r="F137" i="2"/>
  <c r="F138" i="2"/>
  <c r="F139" i="2"/>
  <c r="F140" i="2"/>
  <c r="F141" i="2"/>
  <c r="F142" i="2"/>
  <c r="F143" i="2"/>
  <c r="F144" i="2"/>
  <c r="F10" i="2"/>
  <c r="D10" i="10"/>
  <c r="D22" i="10"/>
  <c r="D21" i="10"/>
  <c r="D20" i="10"/>
  <c r="D19" i="10"/>
  <c r="D18" i="10"/>
  <c r="D17" i="10"/>
  <c r="D16" i="10"/>
  <c r="D15" i="10"/>
  <c r="D14" i="10"/>
  <c r="D13" i="10"/>
  <c r="D12" i="10"/>
  <c r="D11" i="10"/>
  <c r="A5"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Bramwell, Rebekah</author>
    <author>Rebekah Watson</author>
  </authors>
  <commentList>
    <comment ref="B13" authorId="0" shapeId="0" xr:uid="{EC30CDCF-A687-488E-BDC3-814A9807ACAE}">
      <text>
        <r>
          <rPr>
            <b/>
            <sz val="8"/>
            <rFont val="Tahoma"/>
            <family val="2"/>
          </rPr>
          <t>Compressed natural gas - a compressed version of the same natural gas used in homes. Stored in cylinders for use as an alternative transport fuel.</t>
        </r>
      </text>
    </comment>
    <comment ref="B16" authorId="0" shapeId="0" xr:uid="{4970243A-C1A6-491A-B74B-E19ACE87866F}">
      <text>
        <r>
          <rPr>
            <b/>
            <sz val="8"/>
            <rFont val="Tahoma"/>
            <family val="2"/>
          </rPr>
          <t xml:space="preserve">Liquefied natural gas- in a liquid state, this is the easiest way to transport gas in tankers (truck or ship). It can be used as an alternative transport fuel.
</t>
        </r>
      </text>
    </comment>
    <comment ref="B19" authorId="0" shapeId="0" xr:uid="{5CBAD422-CACB-449B-A02E-7B0B81612CEA}">
      <text>
        <r>
          <rPr>
            <b/>
            <sz val="8"/>
            <rFont val="Tahoma"/>
            <family val="2"/>
          </rPr>
          <t>Liquid petroleum gas - used to power cooking stoves or heaters off-grid and fuel some vehicles (such as fork-lift trucks and vans).</t>
        </r>
      </text>
    </comment>
    <comment ref="B22" authorId="0" shapeId="0" xr:uid="{06C82E78-4BE3-4B6F-A0A9-C3807605AE28}">
      <text>
        <r>
          <rPr>
            <b/>
            <sz val="8"/>
            <rFont val="Tahoma"/>
            <family val="2"/>
          </rPr>
          <t>Standard natural gas received through the gas mains grid network in the UK. Note - contains limited biogas content.</t>
        </r>
      </text>
    </comment>
    <comment ref="B25" authorId="1" shapeId="0" xr:uid="{EE6FE61F-10B3-4D9C-91E4-64B9D42A9F26}">
      <text>
        <r>
          <rPr>
            <b/>
            <sz val="9"/>
            <color indexed="81"/>
            <rFont val="Tahoma"/>
            <family val="2"/>
          </rPr>
          <t>Natural gas (100% mineral blend) factor is natural gas not obtained through the grid and therefore does not contain any biogas content. It can be used for calculating bespoke fuel mixtures.</t>
        </r>
      </text>
    </comment>
    <comment ref="B28" authorId="0" shapeId="0" xr:uid="{E8943DE9-EA3A-480C-B726-CD32C22FDC66}">
      <text>
        <r>
          <rPr>
            <b/>
            <sz val="8"/>
            <rFont val="Tahoma"/>
            <family val="2"/>
          </rPr>
          <t>Consists mainly of ethane, plus other hydrocarbons, (excludes butane and propane).</t>
        </r>
      </text>
    </comment>
    <comment ref="B34" authorId="0" shapeId="0" xr:uid="{3447AD45-B657-45E4-9742-878C26106C93}">
      <text>
        <r>
          <rPr>
            <b/>
            <sz val="8"/>
            <rFont val="Tahoma"/>
            <family val="2"/>
          </rPr>
          <t>Fuel for piston-engined aircraft - a high octane petrol (aka AVGAS).</t>
        </r>
      </text>
    </comment>
    <comment ref="B37" authorId="0" shapeId="0" xr:uid="{A20C0981-9A84-4703-B6C7-4ADC6D966DDA}">
      <text>
        <r>
          <rPr>
            <b/>
            <sz val="8"/>
            <rFont val="Tahoma"/>
            <family val="2"/>
          </rPr>
          <t>Fuel for turbo-prop aircraft and jets (aka jet fuel). Similar to kerosene used as a heating fuel, but refined to a higher quality.</t>
        </r>
      </text>
    </comment>
    <comment ref="B40" authorId="0" shapeId="0" xr:uid="{A30AD5E8-4666-40F9-A248-1313D0A4B9EC}">
      <text>
        <r>
          <rPr>
            <b/>
            <sz val="8"/>
            <rFont val="Tahoma"/>
            <family val="2"/>
          </rPr>
          <t>Main purpose is for heating/lighting on a domestic scale (also known as kerosene).</t>
        </r>
      </text>
    </comment>
    <comment ref="B43" authorId="0" shapeId="0" xr:uid="{09CB6058-728C-4695-AFB9-70497B4EFE80}">
      <text>
        <r>
          <rPr>
            <b/>
            <sz val="8"/>
            <rFont val="Tahoma"/>
            <family val="2"/>
          </rPr>
          <t>Standard diesel bought from any local filling station (across the board forecourt fuel typically contains biofuel content).</t>
        </r>
      </text>
    </comment>
    <comment ref="B46" authorId="0" shapeId="0" xr:uid="{C8E735FB-65F9-415D-A7B5-D30CE969512A}">
      <text>
        <r>
          <rPr>
            <b/>
            <sz val="8"/>
            <rFont val="Tahoma"/>
            <family val="2"/>
          </rPr>
          <t>Diesel that has not been blended with biofuel (non-forecourt diesel).</t>
        </r>
      </text>
    </comment>
    <comment ref="B49" authorId="0" shapeId="0" xr:uid="{151EDB98-9EFB-4A9F-8C84-2201F0F51EE4}">
      <text>
        <r>
          <rPr>
            <b/>
            <sz val="8"/>
            <rFont val="Tahoma"/>
            <family val="2"/>
          </rPr>
          <t>Heavy oil used as fuel in furnaces and boilers of power stations, in industry, for industrial heating and in ships.</t>
        </r>
      </text>
    </comment>
    <comment ref="B52" authorId="0" shapeId="0" xr:uid="{91F4C711-0625-4573-951B-1B98BBC0F327}">
      <text>
        <r>
          <rPr>
            <b/>
            <sz val="8"/>
            <rFont val="Tahoma"/>
            <family val="2"/>
          </rPr>
          <t>Medium oil used in diesel engines and heating systems (also known as red diesel).</t>
        </r>
      </text>
    </comment>
    <comment ref="B55" authorId="2" shapeId="0" xr:uid="{48C60CD0-3B11-4BD9-BD67-3421369154A2}">
      <text>
        <r>
          <rPr>
            <b/>
            <sz val="8"/>
            <color indexed="81"/>
            <rFont val="Tahoma"/>
            <family val="2"/>
          </rPr>
          <t>Waste petroleum-based lubricating oils recovered for use as fuels</t>
        </r>
      </text>
    </comment>
    <comment ref="B58" authorId="0" shapeId="0" xr:uid="{EB4C0A45-BC6A-405D-B917-36271AB47D2A}">
      <text>
        <r>
          <rPr>
            <b/>
            <sz val="8"/>
            <rFont val="Tahoma"/>
            <family val="2"/>
          </rPr>
          <t>A product of crude oil refining - often used as a solvent.</t>
        </r>
      </text>
    </comment>
    <comment ref="B61" authorId="0" shapeId="0" xr:uid="{22D2AD85-7F9A-4DCF-A50D-D1CB78B492F2}">
      <text>
        <r>
          <rPr>
            <b/>
            <sz val="8"/>
            <rFont val="Tahoma"/>
            <family val="2"/>
          </rPr>
          <t>Standard petrol bought from any local filling station (across the board forecourt fuel typically contains biofuel content).</t>
        </r>
      </text>
    </comment>
    <comment ref="B64" authorId="0" shapeId="0" xr:uid="{A71C12B0-941F-46D4-B8B8-53256EC847E3}">
      <text>
        <r>
          <rPr>
            <b/>
            <sz val="8"/>
            <rFont val="Tahoma"/>
            <family val="2"/>
          </rPr>
          <t>Petrol that has not been blended with biofuel (non forecourt petrol).</t>
        </r>
      </text>
    </comment>
    <comment ref="B67" authorId="0" shapeId="0" xr:uid="{1BB08E70-C61F-440B-8655-A7D1CB550C9B}">
      <text>
        <r>
          <rPr>
            <b/>
            <sz val="8"/>
            <rFont val="Tahoma"/>
            <family val="2"/>
          </rPr>
          <t>Waste oils meeting the 'residual' oil definition contained in the 'Processed Fuel Oil Quality Protocol'.</t>
        </r>
      </text>
    </comment>
    <comment ref="B70" authorId="0" shapeId="0" xr:uid="{4A2CB419-AFA8-474A-84FE-BA1179E62AEF}">
      <text>
        <r>
          <rPr>
            <b/>
            <sz val="8"/>
            <rFont val="Tahoma"/>
            <family val="2"/>
          </rPr>
          <t>Waste oils meeting the 'distillate' oil definition contained in the 'Processed Fuel Oil Quality Protocol'.</t>
        </r>
      </text>
    </comment>
    <comment ref="B73" authorId="2" shapeId="0" xr:uid="{69D70091-DCF7-41FC-9B48-54715C465EA3}">
      <text>
        <r>
          <rPr>
            <b/>
            <sz val="8"/>
            <color indexed="81"/>
            <rFont val="Tahoma"/>
            <family val="2"/>
          </rPr>
          <t>Includes aromatic extracts, defoament solvents and other minor miscellaneous products</t>
        </r>
        <r>
          <rPr>
            <sz val="9"/>
            <color indexed="81"/>
            <rFont val="Tahoma"/>
            <family val="2"/>
          </rPr>
          <t xml:space="preserve">
</t>
        </r>
      </text>
    </comment>
    <comment ref="B76" authorId="0" shapeId="0" xr:uid="{C52E77ED-4577-4E87-89C6-B17EB5511359}">
      <text>
        <r>
          <rPr>
            <b/>
            <sz val="8"/>
            <rFont val="Tahoma"/>
            <family val="2"/>
          </rPr>
          <t>Recycled oils outside of the 'Processed Fuel Oil Quality Protocol' definitions.</t>
        </r>
      </text>
    </comment>
    <comment ref="B79" authorId="0" shapeId="0" xr:uid="{3AA55C78-8AC9-42C0-BFAC-98EA55C68167}">
      <text>
        <r>
          <rPr>
            <b/>
            <sz val="8"/>
            <rFont val="Tahoma"/>
            <family val="2"/>
          </rPr>
          <t>Distillate fuels are commonly called "Marine gas oil". Distillate fuel is composed of petroleum fractions of crude oil that are separated in a refinery by a boiling or "distillation" process.</t>
        </r>
      </text>
    </comment>
    <comment ref="B82" authorId="0" shapeId="0" xr:uid="{77A59517-72AE-4B42-89F7-C87E44D6AB8C}">
      <text>
        <r>
          <rPr>
            <b/>
            <sz val="8"/>
            <rFont val="Tahoma"/>
            <family val="2"/>
          </rPr>
          <t>Residual fuels are called "Marine fuel oil". Residual fuel or "residuum" is the fraction that did not boil, sometimes referred to as "tar" or "petroleum pitch".</t>
        </r>
      </text>
    </comment>
    <comment ref="B85" authorId="0" shapeId="0" xr:uid="{D26730AC-8FC7-4846-9284-42B0DFF59425}">
      <text>
        <r>
          <rPr>
            <b/>
            <sz val="8"/>
            <rFont val="Tahoma"/>
            <family val="2"/>
          </rPr>
          <t>Coal used in sources other than power stations and domestic use.</t>
        </r>
      </text>
    </comment>
    <comment ref="B87" authorId="0" shapeId="0" xr:uid="{782BF870-5FD7-4519-BA36-5F942D7EDE85}">
      <text>
        <r>
          <rPr>
            <b/>
            <sz val="8"/>
            <rFont val="Tahoma"/>
            <family val="2"/>
          </rPr>
          <t>Coal used in power stations to generate electricity.</t>
        </r>
      </text>
    </comment>
    <comment ref="B89" authorId="0" shapeId="0" xr:uid="{CA81B6BC-B96B-494D-8145-60738C030A48}">
      <text>
        <r>
          <rPr>
            <b/>
            <sz val="8"/>
            <rFont val="Tahoma"/>
            <family val="2"/>
          </rPr>
          <t>Coal used domestically.</t>
        </r>
      </text>
    </comment>
    <comment ref="B91" authorId="0" shapeId="0" xr:uid="{B5C4ABF6-6449-4BA0-924A-D5BA21C5B685}">
      <text>
        <r>
          <rPr>
            <b/>
            <sz val="8"/>
            <rFont val="Tahoma"/>
            <family val="2"/>
          </rPr>
          <t>Coke may be used as a heating fuel and as a reducing agent in a blast furnace.</t>
        </r>
      </text>
    </comment>
    <comment ref="B93" authorId="0" shapeId="0" xr:uid="{0C1530B8-9E29-4FA2-9535-5518B368C01F}">
      <text>
        <r>
          <rPr>
            <b/>
            <sz val="8"/>
            <rFont val="Tahoma"/>
            <family val="2"/>
          </rPr>
          <t>Normally used in cement manufacture and power plants.</t>
        </r>
      </text>
    </comment>
    <comment ref="B95" authorId="0" shapeId="0" xr:uid="{E7F1AC92-77C4-4D3C-9750-BB4FBA7FF430}">
      <text>
        <r>
          <rPr>
            <b/>
            <sz val="8"/>
            <rFont val="Tahoma"/>
            <family val="2"/>
          </rPr>
          <t>Coal used in power stations to generate electricity (only for coal produced in the UK).</t>
        </r>
      </text>
    </comment>
    <comment ref="B97" authorId="0" shapeId="0" xr:uid="{D52E11D4-20DE-425F-922D-E9F6EE8A8C44}">
      <text>
        <r>
          <rPr>
            <b/>
            <sz val="8"/>
            <rFont val="Tahoma"/>
            <family val="2"/>
          </rPr>
          <t>Renewable fuel derived from common crops (such as sugar cane and sugar beet).</t>
        </r>
      </text>
    </comment>
    <comment ref="B100" authorId="0" shapeId="0" xr:uid="{D66927E7-6828-445C-A52C-CF166EFE2E91}">
      <text>
        <r>
          <rPr>
            <b/>
            <sz val="8"/>
            <rFont val="Tahoma"/>
            <family val="2"/>
          </rPr>
          <t>Renewable fuel almost exclusively derived from common natural oils (for example, vegetable oils).</t>
        </r>
      </text>
    </comment>
    <comment ref="B103" authorId="0" shapeId="0" xr:uid="{496CFC3A-50E8-47D4-94B4-2481411AC14A}">
      <text>
        <r>
          <rPr>
            <b/>
            <sz val="8"/>
            <rFont val="Tahoma"/>
            <family val="2"/>
          </rPr>
          <t>The methane constituent of biogas.  Biogas comes from anaerobic digestion of organic matter.</t>
        </r>
      </text>
    </comment>
    <comment ref="B106" authorId="0" shapeId="0" xr:uid="{40F88404-A4CD-433C-BF27-A09BBEAD4459}">
      <text>
        <r>
          <rPr>
            <b/>
            <sz val="8"/>
            <rFont val="Tahoma"/>
            <family val="2"/>
          </rPr>
          <t>Renewable fuel almost exclusively derived from common natural oils (such as vegetable oils).</t>
        </r>
      </text>
    </comment>
    <comment ref="B109" authorId="0" shapeId="0" xr:uid="{24BBF54B-E03A-4183-A1D4-DD408A136635}">
      <text>
        <r>
          <rPr>
            <b/>
            <sz val="8"/>
            <rFont val="Tahoma"/>
            <family val="2"/>
          </rPr>
          <t>Renewable fuel almost exclusively derived from common natural oils (such as vegetable oils).</t>
        </r>
      </text>
    </comment>
    <comment ref="B137" authorId="0" shapeId="0" xr:uid="{9AF2FDF8-E0DE-47A3-971E-46D0B010E923}">
      <text>
        <r>
          <rPr>
            <b/>
            <sz val="8"/>
            <rFont val="Tahoma"/>
            <family val="2"/>
          </rPr>
          <t>Compressed low quality wood (such as sawdust and shavings) made into pellet form.</t>
        </r>
      </text>
    </comment>
    <comment ref="B141" authorId="0" shapeId="0" xr:uid="{2139D6F7-960B-4697-B616-CCA7844A337C}">
      <text>
        <r>
          <rPr>
            <b/>
            <sz val="8"/>
            <rFont val="Tahoma"/>
            <family val="2"/>
          </rPr>
          <t>A naturally occurring gas from the anaerobic digestion of organic materials (such as sewage and food waste), or produced intentionally as a fuel from the anaerobic digestion of biogenic substances (such as energy crops and agricultural residues).</t>
        </r>
      </text>
    </comment>
    <comment ref="B143" authorId="0" shapeId="0" xr:uid="{732346F6-9C08-44A8-8D12-3FB93734C12B}">
      <text>
        <r>
          <rPr>
            <b/>
            <sz val="8"/>
            <rFont val="Tahoma"/>
            <family val="2"/>
          </rPr>
          <t>Gas collected from a landfill site. This may be used for electricity generation, collected and purified for use as a transport fuel, or be flared off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11" authorId="0" shapeId="0" xr:uid="{781E5677-17C6-4937-BE95-E14CEE9BF2D8}">
      <text>
        <r>
          <rPr>
            <b/>
            <sz val="8"/>
            <rFont val="Tahoma"/>
            <family val="2"/>
          </rPr>
          <t>Petrol/LPG/CNG - up to a 1.4-litre engine
Diesel - up to a 1.7-litre engine
Others - vehicles models of a similar size (i.e. market segment A or B)</t>
        </r>
      </text>
    </comment>
    <comment ref="B13" authorId="0" shapeId="0" xr:uid="{ADC5C643-3EF2-44CA-A275-1F6166EC55F0}">
      <text>
        <r>
          <rPr>
            <b/>
            <sz val="8"/>
            <rFont val="Tahoma"/>
            <family val="2"/>
          </rPr>
          <t>Petrol/LPG/CNG - from 1.4-litre to 2.0-litre engine
Diesel - from 1.7-litre to 2.0-litre engine
Others - vehicles models of a similar size (i.e. generally market segment C)</t>
        </r>
      </text>
    </comment>
    <comment ref="B15" authorId="0" shapeId="0" xr:uid="{A96D1BA2-3C36-4473-BE96-FD05767CC299}">
      <text>
        <r>
          <rPr>
            <b/>
            <sz val="8"/>
            <rFont val="Tahoma"/>
            <family val="2"/>
          </rPr>
          <t>Petrol/LPG/CNG - 2.0-litre engine +
Diesel - 2.0-litre engine +
Others - vehicles models of a similar size (i.e. generally market segment D and above)</t>
        </r>
      </text>
    </comment>
    <comment ref="B17" authorId="0" shapeId="0" xr:uid="{B72D7062-F5DE-44EC-8D0A-A783BA90BA79}">
      <text>
        <r>
          <rPr>
            <b/>
            <sz val="8"/>
            <rFont val="Tahoma"/>
            <family val="2"/>
          </rPr>
          <t>Unknown engine size.</t>
        </r>
      </text>
    </comment>
    <comment ref="B19" authorId="0" shapeId="0" xr:uid="{7A5E6240-4256-48CB-BC71-0DE89982F620}">
      <text>
        <r>
          <rPr>
            <b/>
            <sz val="8"/>
            <rFont val="Tahoma"/>
            <family val="2"/>
          </rPr>
          <t>Petrol/LPG/CNG - up to a 1.4-litre engine
Diesel - up to a 1.7-litre engine
Others - vehicles models of a similar size (i.e. market segment A or B)</t>
        </r>
      </text>
    </comment>
    <comment ref="B21" authorId="0" shapeId="0" xr:uid="{86C461ED-9627-46B9-9D72-9BDE66B16F42}">
      <text>
        <r>
          <rPr>
            <b/>
            <sz val="8"/>
            <rFont val="Tahoma"/>
            <family val="2"/>
          </rPr>
          <t>Petrol/LPG/CNG - from 1.4-litre to 2.0-litre engine
Diesel - from 1.7-litre to 2.0-litre engine
Others - vehicles models of a similar size (i.e. generally market segment C)</t>
        </r>
      </text>
    </comment>
    <comment ref="B23" authorId="0" shapeId="0" xr:uid="{3A7ED686-29F2-4EAB-98F6-C8E1C7B16E8A}">
      <text>
        <r>
          <rPr>
            <b/>
            <sz val="8"/>
            <rFont val="Tahoma"/>
            <family val="2"/>
          </rPr>
          <t>Petrol/LPG/CNG - 2.0-litre engine +
Diesel - 2.0-litre engine +
Others - vehicles models of a similar size (i.e. generally market segment D and above)</t>
        </r>
      </text>
    </comment>
    <comment ref="B25" authorId="0" shapeId="0" xr:uid="{3ED0372A-2FB2-4D5A-B5F7-235328E140F5}">
      <text>
        <r>
          <rPr>
            <b/>
            <sz val="8"/>
            <rFont val="Tahoma"/>
            <family val="2"/>
          </rPr>
          <t>Unknown engine size.</t>
        </r>
      </text>
    </comment>
    <comment ref="B27" authorId="0" shapeId="0" xr:uid="{98101709-6BCF-4B94-BF86-08DE684CCC1E}">
      <text>
        <r>
          <rPr>
            <b/>
            <sz val="8"/>
            <rFont val="Tahoma"/>
            <family val="2"/>
          </rPr>
          <t>Petrol/LPG/CNG - up to a 1.4-litre engine
Diesel - up to a 1.7-litre engine
Others - vehicles models of a similar size (i.e. market segment A or B)</t>
        </r>
      </text>
    </comment>
    <comment ref="B29" authorId="0" shapeId="0" xr:uid="{0A352BD4-5859-4B6B-B2B9-0661422F4F8E}">
      <text>
        <r>
          <rPr>
            <b/>
            <sz val="8"/>
            <rFont val="Tahoma"/>
            <family val="2"/>
          </rPr>
          <t>Petrol/LPG/CNG - from 1.4-litre to 2.0-litre engine
Diesel - from 1.7-litre to 2.0-litre engine
Others - vehicles models of a similar size (i.e. generally market segment C)</t>
        </r>
      </text>
    </comment>
    <comment ref="B31" authorId="0" shapeId="0" xr:uid="{DE3AE0EB-8D37-4A01-B802-593F9EA561BF}">
      <text>
        <r>
          <rPr>
            <b/>
            <sz val="8"/>
            <rFont val="Tahoma"/>
            <family val="2"/>
          </rPr>
          <t>Petrol/LPG/CNG - 2.0-litre engine +
Diesel - 2.0-litre engine +
Others - vehicles models of a similar size (i.e. generally market segment D and above)</t>
        </r>
      </text>
    </comment>
    <comment ref="B33" authorId="0" shapeId="0" xr:uid="{ECF62E47-AE9B-4B4E-9232-4AB82130FF00}">
      <text>
        <r>
          <rPr>
            <b/>
            <sz val="8"/>
            <rFont val="Tahoma"/>
            <family val="2"/>
          </rPr>
          <t>Unknown engine size.</t>
        </r>
      </text>
    </comment>
    <comment ref="B35" authorId="0" shapeId="0" xr:uid="{C4C082DA-344D-48AE-ABB0-BA78517AF69C}">
      <text>
        <r>
          <rPr>
            <b/>
            <sz val="8"/>
            <rFont val="Tahoma"/>
            <family val="2"/>
          </rPr>
          <t>Petrol/LPG/CNG - up to a 1.4-litre engine
Diesel - up to a 1.7-litre engine
Others - vehicles models of a similar size (i.e. market segment A or B)</t>
        </r>
      </text>
    </comment>
    <comment ref="B37" authorId="0" shapeId="0" xr:uid="{F072264E-C970-4D0F-988B-AF13D8FAB05A}">
      <text>
        <r>
          <rPr>
            <b/>
            <sz val="8"/>
            <rFont val="Tahoma"/>
            <family val="2"/>
          </rPr>
          <t>Petrol/LPG/CNG - from 1.4-litre to 2.0-litre engine
Diesel - from 1.7-litre to 2.0-litre engine
Others - vehicles models of a similar size (i.e. generally market segment C)</t>
        </r>
      </text>
    </comment>
    <comment ref="B39" authorId="0" shapeId="0" xr:uid="{F80A5570-36AD-417E-8184-08D6A4206D1C}">
      <text>
        <r>
          <rPr>
            <b/>
            <sz val="8"/>
            <rFont val="Tahoma"/>
            <family val="2"/>
          </rPr>
          <t>Petrol/LPG/CNG - 2.0-litre engine +
Diesel - 2.0-litre engine +
Others - vehicles models of a similar size (i.e. generally market segment D and above)</t>
        </r>
      </text>
    </comment>
    <comment ref="B41" authorId="0" shapeId="0" xr:uid="{4BF58A82-C9CF-43DB-B9B8-FF62080F00DB}">
      <text>
        <r>
          <rPr>
            <b/>
            <sz val="8"/>
            <rFont val="Tahoma"/>
            <family val="2"/>
          </rPr>
          <t>Unknown engine size.</t>
        </r>
      </text>
    </comment>
    <comment ref="B43" authorId="0" shapeId="0" xr:uid="{76FB6E24-0A8F-4701-BB52-6DF0C1E11204}">
      <text>
        <r>
          <rPr>
            <b/>
            <sz val="8"/>
            <rFont val="Tahoma"/>
            <family val="2"/>
          </rPr>
          <t>Petrol/LPG/CNG - up to a 1.4-litre engine
Diesel - up to a 1.7-litre engine
Others - vehicles models of a similar size (i.e. market segment A or B)</t>
        </r>
      </text>
    </comment>
    <comment ref="B45" authorId="0" shapeId="0" xr:uid="{1A8C2665-A0B0-49CB-A837-E2885E6E4A1E}">
      <text>
        <r>
          <rPr>
            <b/>
            <sz val="8"/>
            <rFont val="Tahoma"/>
            <family val="2"/>
          </rPr>
          <t>Petrol/LPG/CNG - from 1.4-litre to 2.0-litre engine
Diesel - from 1.7-litre to 2.0-litre engine
Others - vehicles models of a similar size (i.e. generally market segment C)</t>
        </r>
      </text>
    </comment>
    <comment ref="B47" authorId="0" shapeId="0" xr:uid="{1E0AB088-79C0-4270-9146-829490FCF0FE}">
      <text>
        <r>
          <rPr>
            <b/>
            <sz val="8"/>
            <rFont val="Tahoma"/>
            <family val="2"/>
          </rPr>
          <t>Petrol/LPG/CNG - 2.0-litre engine +
Diesel - 2.0-litre engine +
Others - vehicles models of a similar size (i.e. generally market segment D and above)</t>
        </r>
      </text>
    </comment>
    <comment ref="B49" authorId="0" shapeId="0" xr:uid="{F88945AF-77C6-4E1B-829F-F035DF74603B}">
      <text>
        <r>
          <rPr>
            <b/>
            <sz val="8"/>
            <rFont val="Tahoma"/>
            <family val="2"/>
          </rPr>
          <t>Unknown engine size.</t>
        </r>
      </text>
    </comment>
    <comment ref="A51" authorId="0" shapeId="0" xr:uid="{AD3512E0-63C8-444D-B6C7-84604A946E97}">
      <text>
        <r>
          <rPr>
            <b/>
            <sz val="8"/>
            <rFont val="Tahoma"/>
            <family val="2"/>
          </rPr>
          <t>Large goods vehicles (vans up to 3.5 tonnes).</t>
        </r>
      </text>
    </comment>
    <comment ref="A59" authorId="0" shapeId="0" xr:uid="{36F8E74D-6621-4154-B12F-CCD46A72957B}">
      <text>
        <r>
          <rPr>
            <b/>
            <sz val="8"/>
            <rFont val="Tahoma"/>
            <family val="2"/>
          </rPr>
          <t>Large goods vehicles (vans up to 3.5 tonnes).</t>
        </r>
      </text>
    </comment>
    <comment ref="A67" authorId="0" shapeId="0" xr:uid="{D47438E0-788A-4124-8104-F4AA7F781A73}">
      <text>
        <r>
          <rPr>
            <b/>
            <sz val="8"/>
            <rFont val="Tahoma"/>
            <family val="2"/>
          </rPr>
          <t>Large goods vehicles with maximum weight exceeding 3.5 tonnes. These factors do not include refrigerated vehicles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0" authorId="0" shapeId="0" xr:uid="{198EC3BD-2022-4F12-A96E-A01F956D84E4}">
      <text>
        <r>
          <rPr>
            <b/>
            <sz val="8"/>
            <rFont val="Tahoma"/>
            <family val="2"/>
          </rPr>
          <t>Emissions associated with the generation of electricity at a power station.  Electricity generation factors do not include transmission and distribution.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DAA7A49D-EA5F-487B-B5B0-74444A595EB1}">
      <text>
        <r>
          <rPr>
            <b/>
            <sz val="8"/>
            <rFont val="Tahoma"/>
            <family val="2"/>
          </rPr>
          <t>Gases regulated under the agreed 'Kyoto Protocol' which is an international treaty that set binding GHG reduction obligations for 37 industrialised countries.</t>
        </r>
      </text>
    </comment>
    <comment ref="A40" authorId="0" shapeId="0" xr:uid="{772CF2A4-31AC-4C83-BF00-5993A560336C}">
      <text>
        <r>
          <rPr>
            <b/>
            <sz val="8"/>
            <rFont val="Tahoma"/>
            <family val="2"/>
          </rPr>
          <t>Blends of gases regulated under the 'Kyoto Protocol'.</t>
        </r>
      </text>
    </comment>
    <comment ref="A124" authorId="0" shapeId="0" xr:uid="{F7545968-E228-4156-BC33-79D2C0D346F5}">
      <text>
        <r>
          <rPr>
            <b/>
            <sz val="8"/>
            <rFont val="Tahoma"/>
            <family val="2"/>
          </rPr>
          <t>Gases covered by an international treaty (Montreal Protocol 1987) that aims to 'phase out' specific, known ozone-depleting substances.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Yasir Patel</author>
  </authors>
  <commentList>
    <comment ref="B10" authorId="0" shapeId="0" xr:uid="{F7904A5C-1DE8-4E52-9BE8-08707430E585}">
      <text>
        <r>
          <rPr>
            <b/>
            <sz val="8"/>
            <rFont val="Tahoma"/>
            <family val="2"/>
          </rPr>
          <t>Petrol/LPG/CNG - up to a 1.4-litre engine
Diesel - up to a 1.7-litre engine
Others - vehicles models of a similar size (i.e. market segment A or B)</t>
        </r>
      </text>
    </comment>
    <comment ref="B12" authorId="0" shapeId="0" xr:uid="{6067A276-182F-47BE-86BD-BDD32CCF0875}">
      <text>
        <r>
          <rPr>
            <b/>
            <sz val="8"/>
            <rFont val="Tahoma"/>
            <family val="2"/>
          </rPr>
          <t>Petrol/LPG/CNG - from 1.4-litre to 2.0-litre engine
Diesel - from 1.7-litre to 2.0-litre engine
Others - vehicles models of a similar size (i.e. generally market segment C)</t>
        </r>
      </text>
    </comment>
    <comment ref="B14" authorId="0" shapeId="0" xr:uid="{D9B3F883-B397-410F-922C-348A34D111F7}">
      <text>
        <r>
          <rPr>
            <b/>
            <sz val="8"/>
            <rFont val="Tahoma"/>
            <family val="2"/>
          </rPr>
          <t>Petrol/LPG/CNG - 2.0-litre engine +
Diesel - 2.0-litre engine +
Others - vehicles models of a similar size (i.e. generally market segment D and above)</t>
        </r>
      </text>
    </comment>
    <comment ref="B16" authorId="0" shapeId="0" xr:uid="{A9858A6A-E4CC-4EE4-B92A-58CB08B5AB21}">
      <text>
        <r>
          <rPr>
            <b/>
            <sz val="8"/>
            <rFont val="Tahoma"/>
            <family val="2"/>
          </rPr>
          <t>Unknown engine size.</t>
        </r>
      </text>
    </comment>
    <comment ref="B18" authorId="0" shapeId="0" xr:uid="{3F35FFB2-B492-4DFE-9092-3FAE8A084D80}">
      <text>
        <r>
          <rPr>
            <b/>
            <sz val="8"/>
            <rFont val="Tahoma"/>
            <family val="2"/>
          </rPr>
          <t>Petrol/LPG/CNG - up to a 1.4-litre engine
Diesel - up to a 1.7-litre engine
Others - vehicles models of a similar size (i.e. market segment A or B)</t>
        </r>
      </text>
    </comment>
    <comment ref="B20" authorId="0" shapeId="0" xr:uid="{C064D2A2-7142-4B83-A2BF-3074CB6AB7CD}">
      <text>
        <r>
          <rPr>
            <b/>
            <sz val="8"/>
            <rFont val="Tahoma"/>
            <family val="2"/>
          </rPr>
          <t>Petrol/LPG/CNG - from 1.4-litre to 2.0-litre engine
Diesel - from 1.7-litre to 2.0-litre engine
Others - vehicles models of a similar size (i.e. generally market segment C)</t>
        </r>
      </text>
    </comment>
    <comment ref="B22" authorId="0" shapeId="0" xr:uid="{484FC5AC-BDD7-4DB1-B2DC-AA1861BEB1B8}">
      <text>
        <r>
          <rPr>
            <b/>
            <sz val="8"/>
            <rFont val="Tahoma"/>
            <family val="2"/>
          </rPr>
          <t>Petrol/LPG/CNG - 2.0-litre engine +
Diesel - 2.0-litre engine +
Others - vehicles models of a similar size (i.e. generally market segment D and above)</t>
        </r>
      </text>
    </comment>
    <comment ref="B24" authorId="0" shapeId="0" xr:uid="{B51A40BA-5EF5-4382-9467-A6AE51BE12AB}">
      <text>
        <r>
          <rPr>
            <b/>
            <sz val="8"/>
            <rFont val="Tahoma"/>
            <family val="2"/>
          </rPr>
          <t>Unknown engine size.</t>
        </r>
      </text>
    </comment>
    <comment ref="B26" authorId="0" shapeId="0" xr:uid="{443E8F55-BDC8-4F22-8F2C-A845623EC001}">
      <text>
        <r>
          <rPr>
            <b/>
            <sz val="8"/>
            <rFont val="Tahoma"/>
            <family val="2"/>
          </rPr>
          <t>Petrol/LPG/CNG - up to a 1.4-litre engine
Diesel - up to a 1.7-litre engine
Others - vehicles models of a similar size (i.e. market segment A or B)</t>
        </r>
      </text>
    </comment>
    <comment ref="B28" authorId="0" shapeId="0" xr:uid="{93C942BF-F81C-44AA-A888-3B4BC51F1DFC}">
      <text>
        <r>
          <rPr>
            <b/>
            <sz val="8"/>
            <rFont val="Tahoma"/>
            <family val="2"/>
          </rPr>
          <t>Petrol/LPG/CNG - from 1.4-litre to 2.0-litre engine
Diesel - from 1.7-litre to 2.0-litre engine
Others - vehicles models of a similar size (i.e. generally market segment C)</t>
        </r>
      </text>
    </comment>
    <comment ref="B30" authorId="0" shapeId="0" xr:uid="{6E2B7EB9-B748-4F65-A43B-E1B7B4918E44}">
      <text>
        <r>
          <rPr>
            <b/>
            <sz val="8"/>
            <rFont val="Tahoma"/>
            <family val="2"/>
          </rPr>
          <t>Petrol/LPG/CNG - 2.0-litre engine +
Diesel - 2.0-litre engine +
Others - vehicles models of a similar size (i.e. generally market segment D and above)</t>
        </r>
      </text>
    </comment>
    <comment ref="B32" authorId="0" shapeId="0" xr:uid="{F21FF718-1FC6-4D84-AD80-98C36900B95F}">
      <text>
        <r>
          <rPr>
            <b/>
            <sz val="8"/>
            <rFont val="Tahoma"/>
            <family val="2"/>
          </rPr>
          <t>Unknown engine size.</t>
        </r>
      </text>
    </comment>
    <comment ref="B34" authorId="0" shapeId="0" xr:uid="{31ED4A6E-EB70-497B-914B-35F6D8BAC02F}">
      <text>
        <r>
          <rPr>
            <b/>
            <sz val="8"/>
            <rFont val="Tahoma"/>
            <family val="2"/>
          </rPr>
          <t>Petrol/LPG/CNG - up to a 1.4-litre engine
Diesel - up to a 1.7-litre engine
Others - vehicles models of a similar size (i.e. market segment A or B)</t>
        </r>
      </text>
    </comment>
    <comment ref="B36" authorId="0" shapeId="0" xr:uid="{18BD6000-B166-4A79-9E26-1D091D596530}">
      <text>
        <r>
          <rPr>
            <b/>
            <sz val="8"/>
            <rFont val="Tahoma"/>
            <family val="2"/>
          </rPr>
          <t>Petrol/LPG/CNG - from 1.4-litre to 2.0-litre engine
Diesel - from 1.7-litre to 2.0-litre engine
Others - vehicles models of a similar size (i.e. generally market segment C)</t>
        </r>
      </text>
    </comment>
    <comment ref="B38" authorId="0" shapeId="0" xr:uid="{94F8E681-6E69-4892-B592-D86EBAAFDF33}">
      <text>
        <r>
          <rPr>
            <b/>
            <sz val="8"/>
            <rFont val="Tahoma"/>
            <family val="2"/>
          </rPr>
          <t>Petrol/LPG/CNG - 2.0-litre engine +
Diesel - 2.0-litre engine +
Others - vehicles models of a similar size (i.e. generally market segment D and above)</t>
        </r>
      </text>
    </comment>
    <comment ref="B40" authorId="0" shapeId="0" xr:uid="{EF4717B3-0A30-49D3-AD4B-F1D0821C590E}">
      <text>
        <r>
          <rPr>
            <b/>
            <sz val="8"/>
            <rFont val="Tahoma"/>
            <family val="2"/>
          </rPr>
          <t>Unknown engine size.</t>
        </r>
      </text>
    </comment>
    <comment ref="B42" authorId="0" shapeId="0" xr:uid="{396274E6-0995-4567-BFF6-1DA9E25489F6}">
      <text>
        <r>
          <rPr>
            <b/>
            <sz val="8"/>
            <rFont val="Tahoma"/>
            <family val="2"/>
          </rPr>
          <t>Petrol/LPG/CNG - up to a 1.4-litre engine
Diesel - up to a 1.7-litre engine
Others - vehicles models of a similar size (i.e. market segment A or B)</t>
        </r>
      </text>
    </comment>
    <comment ref="B44" authorId="0" shapeId="0" xr:uid="{1A06561E-2902-45FB-962F-74900B1FD28B}">
      <text>
        <r>
          <rPr>
            <b/>
            <sz val="8"/>
            <rFont val="Tahoma"/>
            <family val="2"/>
          </rPr>
          <t>Petrol/LPG/CNG - from 1.4-litre to 2.0-litre engine
Diesel - from 1.7-litre to 2.0-litre engine
Others - vehicles models of a similar size (i.e. generally market segment C)</t>
        </r>
      </text>
    </comment>
    <comment ref="B46" authorId="0" shapeId="0" xr:uid="{D896E040-0E70-4CAD-9549-0A1DC1E318AB}">
      <text>
        <r>
          <rPr>
            <b/>
            <sz val="8"/>
            <rFont val="Tahoma"/>
            <family val="2"/>
          </rPr>
          <t>Petrol/LPG/CNG - 2.0-litre engine +
Diesel - 2.0-litre engine +
Others - vehicles models of a similar size (i.e. generally market segment D and above)</t>
        </r>
      </text>
    </comment>
    <comment ref="B48" authorId="0" shapeId="0" xr:uid="{9CEFF37D-DF75-49A8-B122-FFE45F0E8D85}">
      <text>
        <r>
          <rPr>
            <b/>
            <sz val="8"/>
            <rFont val="Tahoma"/>
            <family val="2"/>
          </rPr>
          <t>Unknown engine size.</t>
        </r>
      </text>
    </comment>
    <comment ref="C50" authorId="0" shapeId="0" xr:uid="{2BDF5ECC-CBAE-42F7-8201-1FF8B97C2AF6}">
      <text>
        <r>
          <rPr>
            <b/>
            <sz val="8"/>
            <rFont val="Tahoma"/>
            <family val="2"/>
          </rPr>
          <t>The distance travelled by individual passengers a transport mode</t>
        </r>
      </text>
    </comment>
    <comment ref="C52" authorId="0" shapeId="0" xr:uid="{29ABBA21-6828-412D-8CDE-C8F04AC5734E}">
      <text>
        <r>
          <rPr>
            <b/>
            <sz val="8"/>
            <rFont val="Tahoma"/>
            <family val="2"/>
          </rPr>
          <t>The distance travelled by individual passengers a transport mode</t>
        </r>
      </text>
    </comment>
    <comment ref="C54" authorId="0" shapeId="0" xr:uid="{E6AF98F3-1E4B-4181-B770-BA5C1AD180B3}">
      <text>
        <r>
          <rPr>
            <b/>
            <sz val="8"/>
            <rFont val="Tahoma"/>
            <family val="2"/>
          </rPr>
          <t>The distance travelled by individual passengers a transport mode</t>
        </r>
      </text>
    </comment>
    <comment ref="C55" authorId="0" shapeId="0" xr:uid="{C6E852DD-5CAF-48C8-BC8D-B175D622C5FE}">
      <text>
        <r>
          <rPr>
            <b/>
            <sz val="8"/>
            <rFont val="Tahoma"/>
            <family val="2"/>
          </rPr>
          <t>The distance travelled by individual passengers a transport mode</t>
        </r>
      </text>
    </comment>
    <comment ref="C56" authorId="0" shapeId="0" xr:uid="{8B3A1445-0061-4A74-B560-6A2E2F6C28EB}">
      <text>
        <r>
          <rPr>
            <b/>
            <sz val="8"/>
            <rFont val="Tahoma"/>
            <family val="2"/>
          </rPr>
          <t>The distance travelled by individual passengers a transport mode</t>
        </r>
      </text>
    </comment>
    <comment ref="C57" authorId="0" shapeId="0" xr:uid="{BB805963-7E30-4A75-B8CB-36E80FE52BF6}">
      <text>
        <r>
          <rPr>
            <b/>
            <sz val="8"/>
            <rFont val="Tahoma"/>
            <family val="2"/>
          </rPr>
          <t>The distance travelled by individual passengers a transport mode</t>
        </r>
      </text>
    </comment>
    <comment ref="C58" authorId="0" shapeId="0" xr:uid="{1550E3CE-39C5-4E2E-8881-84AFB8793FD4}">
      <text>
        <r>
          <rPr>
            <b/>
            <sz val="8"/>
            <rFont val="Tahoma"/>
            <family val="2"/>
          </rPr>
          <t>The distance travelled by individual passengers a transport mode</t>
        </r>
      </text>
    </comment>
    <comment ref="C59" authorId="0" shapeId="0" xr:uid="{90770CE3-D00F-4AC1-B18F-6C167B1EED6D}">
      <text>
        <r>
          <rPr>
            <b/>
            <sz val="8"/>
            <rFont val="Tahoma"/>
            <family val="2"/>
          </rPr>
          <t>The distance travelled by individual passengers a transport mode</t>
        </r>
      </text>
    </comment>
    <comment ref="C60" authorId="0" shapeId="0" xr:uid="{2CDECD8A-3FF0-439E-9A49-0B02302FCCC1}">
      <text>
        <r>
          <rPr>
            <b/>
            <sz val="8"/>
            <rFont val="Tahoma"/>
            <family val="2"/>
          </rPr>
          <t>The distance travelled by individual passengers a transport mode</t>
        </r>
      </text>
    </comment>
    <comment ref="C61" authorId="0" shapeId="0" xr:uid="{7D23C90A-3CAE-4FB6-AEC1-CE9FF7625C2B}">
      <text>
        <r>
          <rPr>
            <b/>
            <sz val="8"/>
            <rFont val="Tahoma"/>
            <family val="2"/>
          </rPr>
          <t>The distance travelled by individual passengers a transport mode</t>
        </r>
      </text>
    </comment>
    <comment ref="C62" authorId="1" shapeId="0" xr:uid="{53C9B773-E857-4E84-ABBE-8C46B4DE64FF}">
      <text>
        <r>
          <rPr>
            <sz val="9"/>
            <color indexed="81"/>
            <rFont val="Tahoma"/>
            <charset val="1"/>
          </rPr>
          <t>The distance travelled by individual passengers a transport mode</t>
        </r>
      </text>
    </comment>
    <comment ref="C63" authorId="1" shapeId="0" xr:uid="{557DBA03-8B3E-4634-B338-C6A1FEC808DC}">
      <text>
        <r>
          <rPr>
            <sz val="9"/>
            <color indexed="81"/>
            <rFont val="Tahoma"/>
            <charset val="1"/>
          </rPr>
          <t>The distance travelled by individual passengers a transport mode</t>
        </r>
      </text>
    </comment>
    <comment ref="C64" authorId="1" shapeId="0" xr:uid="{8304687E-6B04-4EA3-B61A-E5879A7E59B0}">
      <text>
        <r>
          <rPr>
            <sz val="9"/>
            <color indexed="81"/>
            <rFont val="Tahoma"/>
            <charset val="1"/>
          </rPr>
          <t>The distance travelled by individual passengers a transport mode</t>
        </r>
      </text>
    </comment>
    <comment ref="C65" authorId="1" shapeId="0" xr:uid="{BAF5EEEE-1F89-4A48-8B97-E94BB1F6BC62}">
      <text>
        <r>
          <rPr>
            <sz val="9"/>
            <color indexed="81"/>
            <rFont val="Tahoma"/>
            <charset val="1"/>
          </rPr>
          <t>The distance travelled by individual passengers a transport mode</t>
        </r>
      </text>
    </comment>
    <comment ref="C66" authorId="0" shapeId="0" xr:uid="{91AF4A33-480F-4324-9389-2907B712E1C1}">
      <text>
        <r>
          <rPr>
            <b/>
            <sz val="8"/>
            <rFont val="Tahoma"/>
            <family val="2"/>
          </rPr>
          <t>The distance travelled by individual passengers a transport mode</t>
        </r>
      </text>
    </comment>
    <comment ref="C67" authorId="1" shapeId="0" xr:uid="{41A2064F-C4E1-4B77-B338-6EFA5159C681}">
      <text>
        <r>
          <rPr>
            <sz val="9"/>
            <color indexed="81"/>
            <rFont val="Tahoma"/>
            <charset val="1"/>
          </rPr>
          <t>The distance travelled by individual passengers a transport mode</t>
        </r>
      </text>
    </comment>
    <comment ref="C68" authorId="1" shapeId="0" xr:uid="{824C0523-63E5-4E2F-AFFA-B9F8DB8CE992}">
      <text>
        <r>
          <rPr>
            <sz val="9"/>
            <color indexed="81"/>
            <rFont val="Tahoma"/>
            <charset val="1"/>
          </rPr>
          <t>The distance travelled by individual passengers a transport mode</t>
        </r>
      </text>
    </comment>
    <comment ref="C69" authorId="1" shapeId="0" xr:uid="{425BDA15-0DE1-4368-9816-1308196B2C5A}">
      <text>
        <r>
          <rPr>
            <sz val="9"/>
            <color indexed="81"/>
            <rFont val="Tahoma"/>
            <charset val="1"/>
          </rPr>
          <t>The distance travelled by individual passengers a transport mode</t>
        </r>
      </text>
    </comment>
    <comment ref="C70" authorId="1" shapeId="0" xr:uid="{6A655723-3AB0-49C0-9E1D-30114CC40F55}">
      <text>
        <r>
          <rPr>
            <sz val="9"/>
            <color indexed="81"/>
            <rFont val="Tahoma"/>
            <charset val="1"/>
          </rPr>
          <t>The distance travelled by individual passengers a transport mode</t>
        </r>
      </text>
    </comment>
    <comment ref="C71" authorId="0" shapeId="0" xr:uid="{E88E9B1D-07A6-456D-8AF2-0C028B5B59E5}">
      <text>
        <r>
          <rPr>
            <b/>
            <sz val="8"/>
            <rFont val="Tahoma"/>
            <family val="2"/>
          </rPr>
          <t>The distance travelled by individual passengers a transport mode</t>
        </r>
      </text>
    </comment>
    <comment ref="C72" authorId="1" shapeId="0" xr:uid="{DB7080E0-D2D5-408C-8E44-30636743B4FF}">
      <text>
        <r>
          <rPr>
            <sz val="9"/>
            <color indexed="81"/>
            <rFont val="Tahoma"/>
            <charset val="1"/>
          </rPr>
          <t>The distance travelled by individual passengers a transport mode</t>
        </r>
      </text>
    </comment>
    <comment ref="C73" authorId="1" shapeId="0" xr:uid="{C627E3E0-7366-4281-8950-B5613AFDA469}">
      <text>
        <r>
          <rPr>
            <sz val="9"/>
            <color indexed="81"/>
            <rFont val="Tahoma"/>
            <charset val="1"/>
          </rPr>
          <t>The distance travelled by individual passengers a transport mode</t>
        </r>
      </text>
    </comment>
    <comment ref="C74" authorId="1" shapeId="0" xr:uid="{2E38D15F-F649-4B20-B56A-5B0AFD549CC8}">
      <text>
        <r>
          <rPr>
            <sz val="9"/>
            <color indexed="81"/>
            <rFont val="Tahoma"/>
            <charset val="1"/>
          </rPr>
          <t>The distance travelled by individual passengers a transport mode</t>
        </r>
      </text>
    </comment>
    <comment ref="C75" authorId="1" shapeId="0" xr:uid="{5DC48BE8-8CF8-4CE2-A555-8C6DBBA77C0B}">
      <text>
        <r>
          <rPr>
            <sz val="9"/>
            <color indexed="81"/>
            <rFont val="Tahoma"/>
            <charset val="1"/>
          </rPr>
          <t>The distance travelled by individual passengers a transport mode</t>
        </r>
      </text>
    </comment>
  </commentList>
</comments>
</file>

<file path=xl/sharedStrings.xml><?xml version="1.0" encoding="utf-8"?>
<sst xmlns="http://schemas.openxmlformats.org/spreadsheetml/2006/main" count="1491" uniqueCount="487">
  <si>
    <t>This carbon footprint calculator ("the Calculator") is designed as a calculation tool to help organisations estimate and inventory their annual greenhouse gas (GHG) emissions. All methodologies and default values provided were based on the most recent UK Government Carbon factors and the GHG Protocol. The Calculator will determine the direct and indirect emissions from all sources at a company when activity data are entered into the various sections of the workbook for one year.</t>
  </si>
  <si>
    <t>The key steps to defining a GHG Inventory are:</t>
  </si>
  <si>
    <t>a) Define the boundary of what is your emissions. Please refer to the GHG Protocol to review the detailed guidance (link provided below). To simply we've included the typical activities in this workbook.</t>
  </si>
  <si>
    <t>b) Collect the data required for the relevant reporting period.</t>
  </si>
  <si>
    <t>c) Quantify your emissions using a tool such as this one.</t>
  </si>
  <si>
    <t>TIMBER DEVELOPMENT UK</t>
  </si>
  <si>
    <t>Calculator guidance - how to use:</t>
  </si>
  <si>
    <t>Notes:</t>
  </si>
  <si>
    <t>CARBON FOOTPRINT CALCULATOR</t>
  </si>
  <si>
    <t>Guidance:</t>
  </si>
  <si>
    <t>a) Enter annual data for each element below</t>
  </si>
  <si>
    <t>a) This tool assumes all calculations are on a Gross Calorific Value basis</t>
  </si>
  <si>
    <t>Activity</t>
  </si>
  <si>
    <t>Fuel</t>
  </si>
  <si>
    <t>Unit</t>
  </si>
  <si>
    <t>Gaseous fuels</t>
  </si>
  <si>
    <t>Butane</t>
  </si>
  <si>
    <t>tonnes</t>
  </si>
  <si>
    <t>litres</t>
  </si>
  <si>
    <t>kWh (Gross CV)</t>
  </si>
  <si>
    <t>CNG</t>
  </si>
  <si>
    <t>LNG</t>
  </si>
  <si>
    <t>LPG</t>
  </si>
  <si>
    <t>Natural gas</t>
  </si>
  <si>
    <t>cubic metres</t>
  </si>
  <si>
    <t>Natural gas (100% mineral blend)</t>
  </si>
  <si>
    <t>Other petroleum gas</t>
  </si>
  <si>
    <t>Propane</t>
  </si>
  <si>
    <t>Liquid fuels</t>
  </si>
  <si>
    <t>Aviation spirit</t>
  </si>
  <si>
    <t>Aviation turbine fuel</t>
  </si>
  <si>
    <t>Burning oil</t>
  </si>
  <si>
    <t>Diesel (average biofuel blend)</t>
  </si>
  <si>
    <t>Diesel (100% mineral diesel)</t>
  </si>
  <si>
    <t>Fuel oil</t>
  </si>
  <si>
    <t>Gas oil</t>
  </si>
  <si>
    <t>Lubricants</t>
  </si>
  <si>
    <t>Naphtha</t>
  </si>
  <si>
    <t>Petrol (average biofuel blend)</t>
  </si>
  <si>
    <t>Petrol (100% mineral petrol)</t>
  </si>
  <si>
    <t>Processed fuel oils - residual oil</t>
  </si>
  <si>
    <t>Processed fuel oils - distillate oil</t>
  </si>
  <si>
    <t>Refinery miscellaneous</t>
  </si>
  <si>
    <t>Waste oils</t>
  </si>
  <si>
    <t>Marine gas oil</t>
  </si>
  <si>
    <t>Marine fuel oil</t>
  </si>
  <si>
    <t>Solid fuels</t>
  </si>
  <si>
    <t>Coal (industrial)</t>
  </si>
  <si>
    <t>Coal (electricity generation)</t>
  </si>
  <si>
    <t>Coal (domestic)</t>
  </si>
  <si>
    <t>Coking coal</t>
  </si>
  <si>
    <t>Petroleum coke</t>
  </si>
  <si>
    <t>Coal (electricity generation - home produced coal only)</t>
  </si>
  <si>
    <r>
      <t>Total kg CO</t>
    </r>
    <r>
      <rPr>
        <b/>
        <vertAlign val="subscript"/>
        <sz val="11"/>
        <rFont val="Calibri"/>
        <family val="2"/>
      </rPr>
      <t>2</t>
    </r>
    <r>
      <rPr>
        <b/>
        <sz val="11"/>
        <rFont val="Calibri"/>
        <family val="2"/>
      </rPr>
      <t>e per unit</t>
    </r>
  </si>
  <si>
    <t>Annual units</t>
  </si>
  <si>
    <r>
      <t>Total tCO</t>
    </r>
    <r>
      <rPr>
        <b/>
        <vertAlign val="subscript"/>
        <sz val="11"/>
        <rFont val="Calibri"/>
        <family val="2"/>
      </rPr>
      <t>2</t>
    </r>
    <r>
      <rPr>
        <b/>
        <sz val="11"/>
        <rFont val="Calibri"/>
        <family val="2"/>
      </rPr>
      <t>e per year</t>
    </r>
  </si>
  <si>
    <t>SCOPE 2 - PURCHASED ENERGY</t>
  </si>
  <si>
    <t>Electricity generated</t>
  </si>
  <si>
    <t>Electricity: UK</t>
  </si>
  <si>
    <t>kWh</t>
  </si>
  <si>
    <t xml:space="preserve">Energy </t>
  </si>
  <si>
    <t>Biofuel</t>
  </si>
  <si>
    <t>Bioethanol</t>
  </si>
  <si>
    <t>GJ</t>
  </si>
  <si>
    <t>kg</t>
  </si>
  <si>
    <t>Biodiesel ME</t>
  </si>
  <si>
    <t>Biomethane (compressed)</t>
  </si>
  <si>
    <t>Biodiesel ME (from used cooking oil)</t>
  </si>
  <si>
    <t>Biodiesel ME (from tallow)</t>
  </si>
  <si>
    <t>Biodiesel HVO</t>
  </si>
  <si>
    <t>Biopropane</t>
  </si>
  <si>
    <t>Bio Petrol</t>
  </si>
  <si>
    <t>Renewable petrol</t>
  </si>
  <si>
    <t>Off road biodiesel</t>
  </si>
  <si>
    <t>Biomethane (liquified)</t>
  </si>
  <si>
    <t>Methanol (bio)</t>
  </si>
  <si>
    <t>Biomass</t>
  </si>
  <si>
    <t>Wood logs</t>
  </si>
  <si>
    <t>Wood chips</t>
  </si>
  <si>
    <t>Wood pellets</t>
  </si>
  <si>
    <t>Grass/straw</t>
  </si>
  <si>
    <t>Biogas</t>
  </si>
  <si>
    <t>Landfill gas</t>
  </si>
  <si>
    <t>SCOPE 1 - DIRECT EMISSIONS (FUEL AND BIOMASS)</t>
  </si>
  <si>
    <t>SCOPE 1 - DIRECT EMISSIONS (FUGITIVE AND PROCESS)</t>
  </si>
  <si>
    <t>Kyoto protocol products</t>
  </si>
  <si>
    <t>Carbon dioxide</t>
  </si>
  <si>
    <t>Methane</t>
  </si>
  <si>
    <t>Nitrous oxide</t>
  </si>
  <si>
    <t>HFC-23</t>
  </si>
  <si>
    <t>HFC-32</t>
  </si>
  <si>
    <t>HFC-41</t>
  </si>
  <si>
    <t>HFC-125</t>
  </si>
  <si>
    <t>HFC-134</t>
  </si>
  <si>
    <t>HFC-134a</t>
  </si>
  <si>
    <t>HFC-143</t>
  </si>
  <si>
    <t>HFC-143a</t>
  </si>
  <si>
    <t>HFC-152a</t>
  </si>
  <si>
    <t>HFC-227ea</t>
  </si>
  <si>
    <t>HFC-236fa</t>
  </si>
  <si>
    <t>HFC-245fa</t>
  </si>
  <si>
    <t>HFC-43-I0mee</t>
  </si>
  <si>
    <t>Perfluoromethane (PFC-14)</t>
  </si>
  <si>
    <t>Perfluoroethane (PFC-116)</t>
  </si>
  <si>
    <t>Perfluoropropane (PFC-218)</t>
  </si>
  <si>
    <t>Perfluorocyclobutane (PFC-318)</t>
  </si>
  <si>
    <t>Perfluorobutane (PFC-3-1-10)</t>
  </si>
  <si>
    <t>Perfluoropentane (PFC-4-1-12)</t>
  </si>
  <si>
    <t>Perfluorohexane (PFC-5-1-14)</t>
  </si>
  <si>
    <t>PFC-9-1-18</t>
  </si>
  <si>
    <t>Perfluorocyclopropane</t>
  </si>
  <si>
    <t>Sulphur hexafluoride (SF6)</t>
  </si>
  <si>
    <t>HFC-152</t>
  </si>
  <si>
    <t>HFC-161</t>
  </si>
  <si>
    <t>HFC-236cb</t>
  </si>
  <si>
    <t>HFC-236ea</t>
  </si>
  <si>
    <t>HFC-245ca</t>
  </si>
  <si>
    <t>HFC-365mfc</t>
  </si>
  <si>
    <t>Nitrogen trifluoride</t>
  </si>
  <si>
    <t>Blends</t>
  </si>
  <si>
    <t>R401A</t>
  </si>
  <si>
    <t>R401B</t>
  </si>
  <si>
    <t>R401C</t>
  </si>
  <si>
    <t>R402A</t>
  </si>
  <si>
    <t>R402B</t>
  </si>
  <si>
    <t>R403A</t>
  </si>
  <si>
    <t>R403B</t>
  </si>
  <si>
    <t>R404A</t>
  </si>
  <si>
    <t>R405A</t>
  </si>
  <si>
    <t>R406A</t>
  </si>
  <si>
    <t>R407A</t>
  </si>
  <si>
    <t>R407B</t>
  </si>
  <si>
    <t>R407C</t>
  </si>
  <si>
    <t>R407D</t>
  </si>
  <si>
    <t>R407E</t>
  </si>
  <si>
    <t>R407F</t>
  </si>
  <si>
    <t>R408A</t>
  </si>
  <si>
    <t>R409A</t>
  </si>
  <si>
    <t>R409B</t>
  </si>
  <si>
    <t>R410A</t>
  </si>
  <si>
    <t>R410B</t>
  </si>
  <si>
    <t>R411A</t>
  </si>
  <si>
    <t>R411B</t>
  </si>
  <si>
    <t>R412A</t>
  </si>
  <si>
    <t>R413A</t>
  </si>
  <si>
    <t>R414A</t>
  </si>
  <si>
    <t>R414B</t>
  </si>
  <si>
    <t>R415A</t>
  </si>
  <si>
    <t>R415B</t>
  </si>
  <si>
    <t>R416A</t>
  </si>
  <si>
    <t>R417A</t>
  </si>
  <si>
    <t>R417B</t>
  </si>
  <si>
    <t>R417C</t>
  </si>
  <si>
    <t>R418A</t>
  </si>
  <si>
    <t>R419A</t>
  </si>
  <si>
    <t>R419B</t>
  </si>
  <si>
    <t>R420A</t>
  </si>
  <si>
    <t>R421A</t>
  </si>
  <si>
    <t>R421B</t>
  </si>
  <si>
    <t>R422A</t>
  </si>
  <si>
    <t>R422B</t>
  </si>
  <si>
    <t>R422C</t>
  </si>
  <si>
    <t>R422D</t>
  </si>
  <si>
    <t>R422E</t>
  </si>
  <si>
    <t>R423A</t>
  </si>
  <si>
    <t>R424A</t>
  </si>
  <si>
    <t>R425A</t>
  </si>
  <si>
    <t>R426A</t>
  </si>
  <si>
    <t>R427A</t>
  </si>
  <si>
    <t>R428A</t>
  </si>
  <si>
    <t>R429A</t>
  </si>
  <si>
    <t>R430A</t>
  </si>
  <si>
    <t>R431A</t>
  </si>
  <si>
    <t>R432A</t>
  </si>
  <si>
    <t>R433A</t>
  </si>
  <si>
    <t>R433B</t>
  </si>
  <si>
    <t>R433C</t>
  </si>
  <si>
    <t>R434A</t>
  </si>
  <si>
    <t>R435A</t>
  </si>
  <si>
    <t>R436A</t>
  </si>
  <si>
    <t>R436B</t>
  </si>
  <si>
    <t>R437A</t>
  </si>
  <si>
    <t>R438A</t>
  </si>
  <si>
    <t>R439A</t>
  </si>
  <si>
    <t>R440A</t>
  </si>
  <si>
    <t>R441A</t>
  </si>
  <si>
    <t>R442A</t>
  </si>
  <si>
    <t>R443A</t>
  </si>
  <si>
    <t>R444A</t>
  </si>
  <si>
    <t>R445A</t>
  </si>
  <si>
    <t>R500</t>
  </si>
  <si>
    <t>R501</t>
  </si>
  <si>
    <t>R502</t>
  </si>
  <si>
    <t>R503</t>
  </si>
  <si>
    <t>R504</t>
  </si>
  <si>
    <t>R505</t>
  </si>
  <si>
    <t>R506</t>
  </si>
  <si>
    <t>R507A</t>
  </si>
  <si>
    <t>R508A</t>
  </si>
  <si>
    <t>R508B</t>
  </si>
  <si>
    <t>R509A</t>
  </si>
  <si>
    <t>R510A</t>
  </si>
  <si>
    <t>R511A</t>
  </si>
  <si>
    <t>R512A</t>
  </si>
  <si>
    <t>Montreal protocol products</t>
  </si>
  <si>
    <t>CFC-11/R11 = trichlorofluoromethane</t>
  </si>
  <si>
    <t>CFC-12/R12 = dichlorodifluoromethane</t>
  </si>
  <si>
    <t>CFC-13</t>
  </si>
  <si>
    <t>CFC-113</t>
  </si>
  <si>
    <t>CFC-114</t>
  </si>
  <si>
    <t>CFC-115</t>
  </si>
  <si>
    <t>Halon-1211</t>
  </si>
  <si>
    <t>Halon-1301</t>
  </si>
  <si>
    <t>Halon-2402</t>
  </si>
  <si>
    <t>Carbon tetrachloride</t>
  </si>
  <si>
    <t>Methyl bromide</t>
  </si>
  <si>
    <t>Methyl chloroform</t>
  </si>
  <si>
    <t>HCFC-22/R22 = chlorodifluoromethane</t>
  </si>
  <si>
    <t>HCFC-123</t>
  </si>
  <si>
    <t>HCFC-124</t>
  </si>
  <si>
    <t>HCFC-141b</t>
  </si>
  <si>
    <t>HCFC-142b</t>
  </si>
  <si>
    <t>HCFC-225ca</t>
  </si>
  <si>
    <t>HCFC-225cb</t>
  </si>
  <si>
    <t>HCFC-21</t>
  </si>
  <si>
    <t>Fluorinated ethers</t>
  </si>
  <si>
    <t>HFE-125</t>
  </si>
  <si>
    <t>HFE-134</t>
  </si>
  <si>
    <t>HFE-143a</t>
  </si>
  <si>
    <t>HCFE-235da2</t>
  </si>
  <si>
    <t>HFE-245cb2</t>
  </si>
  <si>
    <t>HFE-245fa2</t>
  </si>
  <si>
    <t>HFE-254cb2</t>
  </si>
  <si>
    <t>HFE-347mcc3</t>
  </si>
  <si>
    <t>HFE-347pcf2</t>
  </si>
  <si>
    <t>HFE-356pcc3</t>
  </si>
  <si>
    <t>HFE-449sl (HFE-7100)</t>
  </si>
  <si>
    <t>HFE-569sf2 (HFE-7200)</t>
  </si>
  <si>
    <t>HFE-43-10pccc124 (H-Galden1040x)</t>
  </si>
  <si>
    <t>HFE-236ca12 (HG-10)</t>
  </si>
  <si>
    <t>HFE-338pcc13 (HG-01)</t>
  </si>
  <si>
    <t>Other products</t>
  </si>
  <si>
    <t>Trifluoromethyl sulphur pentafluoride</t>
  </si>
  <si>
    <t>PFPMIE</t>
  </si>
  <si>
    <t>Dimethylether</t>
  </si>
  <si>
    <t>Methylene chloride</t>
  </si>
  <si>
    <t>Methyl chloride</t>
  </si>
  <si>
    <t>R290 = propane</t>
  </si>
  <si>
    <t>R600A = isobutane</t>
  </si>
  <si>
    <t>R600 = butane</t>
  </si>
  <si>
    <t>R601 = pentane</t>
  </si>
  <si>
    <t>R601A = isopentane</t>
  </si>
  <si>
    <t>R170 = ethane</t>
  </si>
  <si>
    <t>R1270 = propene</t>
  </si>
  <si>
    <t>R1234yf*</t>
  </si>
  <si>
    <t>R1234ze*</t>
  </si>
  <si>
    <t>Chemical</t>
  </si>
  <si>
    <t>Accountancy services</t>
  </si>
  <si>
    <t>Advertising</t>
  </si>
  <si>
    <t xml:space="preserve">Agricultural machinery </t>
  </si>
  <si>
    <t>Agricultural produce</t>
  </si>
  <si>
    <t>Air transport</t>
  </si>
  <si>
    <t>Ancillary Transport services</t>
  </si>
  <si>
    <t xml:space="preserve">Architectural activities &amp; technical consultancy </t>
  </si>
  <si>
    <t>Articles of concrete, stone</t>
  </si>
  <si>
    <t>Auxilary financial serivices</t>
  </si>
  <si>
    <t>Banking &amp; finance</t>
  </si>
  <si>
    <t>Cement, lime and plaster</t>
  </si>
  <si>
    <t>Computer services</t>
  </si>
  <si>
    <t>Construction</t>
  </si>
  <si>
    <t>Cutlery, tools, etc</t>
  </si>
  <si>
    <t>Domestic appliances</t>
  </si>
  <si>
    <t>Electric motors, generators, etc</t>
  </si>
  <si>
    <t>Electricity production &amp; distribution</t>
  </si>
  <si>
    <t>Electronic components</t>
  </si>
  <si>
    <t>Fertilisers</t>
  </si>
  <si>
    <t>Forestry Produce</t>
  </si>
  <si>
    <t>Furniture</t>
  </si>
  <si>
    <t>Gas distribution</t>
  </si>
  <si>
    <t xml:space="preserve">General purpose machinery </t>
  </si>
  <si>
    <t>Inorganic chemicals</t>
  </si>
  <si>
    <t>Insulated wire &amp; cable</t>
  </si>
  <si>
    <t>Insurance &amp; pension fund</t>
  </si>
  <si>
    <t xml:space="preserve">Iron and steel </t>
  </si>
  <si>
    <t>Legal activites</t>
  </si>
  <si>
    <t>Lettings and dwellings</t>
  </si>
  <si>
    <t>Machine tools</t>
  </si>
  <si>
    <t xml:space="preserve">Market research, management consultancy </t>
  </si>
  <si>
    <t>Mechanical power equipment</t>
  </si>
  <si>
    <t>Membership organisations</t>
  </si>
  <si>
    <t>Metal castings</t>
  </si>
  <si>
    <t>Metal forging, pressing etc</t>
  </si>
  <si>
    <t>Metal ores</t>
  </si>
  <si>
    <t xml:space="preserve">Miscellaneous manurfacturing &amp; recyling </t>
  </si>
  <si>
    <t>Motor vehicle distribution &amp; repair, fuel</t>
  </si>
  <si>
    <t>Motor vehicles</t>
  </si>
  <si>
    <t xml:space="preserve">Non- ferrous metals </t>
  </si>
  <si>
    <t>Office machinery&amp; Computers</t>
  </si>
  <si>
    <t>Oil and Gas</t>
  </si>
  <si>
    <t>Other business services</t>
  </si>
  <si>
    <t>Other chemical products</t>
  </si>
  <si>
    <t>Other electrical equipment</t>
  </si>
  <si>
    <t>Other land transport</t>
  </si>
  <si>
    <t>Other metal products</t>
  </si>
  <si>
    <t>Other service activities</t>
  </si>
  <si>
    <t>Other textiles</t>
  </si>
  <si>
    <t>Other transport equipment</t>
  </si>
  <si>
    <t>Paper &amp; paperboard products</t>
  </si>
  <si>
    <t>Pesticides</t>
  </si>
  <si>
    <t>Plastics and synthetic resin</t>
  </si>
  <si>
    <t>Printing &amp; publishing</t>
  </si>
  <si>
    <t>Pulp paper &amp; paperboard</t>
  </si>
  <si>
    <t>Railways transport</t>
  </si>
  <si>
    <t xml:space="preserve">Renting of machinery </t>
  </si>
  <si>
    <t>Research and development</t>
  </si>
  <si>
    <t>Special purpose machinery</t>
  </si>
  <si>
    <t>Stone,clay and minerals</t>
  </si>
  <si>
    <t>Structural clay products</t>
  </si>
  <si>
    <t>Structural metal products</t>
  </si>
  <si>
    <t>Water supply</t>
  </si>
  <si>
    <t>Wholesale distribution</t>
  </si>
  <si>
    <t>Wood and wood products</t>
  </si>
  <si>
    <t>£ expenditure (exc. taxes)</t>
  </si>
  <si>
    <t>SCOPE 3 - PURCHASED GOODS AND SERVICES</t>
  </si>
  <si>
    <t>a) On each sheet, fill in the white column in each table with any relevant activity</t>
  </si>
  <si>
    <t>b) Review your carbon footprint on completion on the summary tab</t>
  </si>
  <si>
    <t>Type</t>
  </si>
  <si>
    <t>Small car</t>
  </si>
  <si>
    <t>km</t>
  </si>
  <si>
    <t>miles</t>
  </si>
  <si>
    <t>Medium car</t>
  </si>
  <si>
    <t>Large car</t>
  </si>
  <si>
    <t>Average car</t>
  </si>
  <si>
    <t>Cars - Diesel</t>
  </si>
  <si>
    <t>Cars - Petrol</t>
  </si>
  <si>
    <t>Cars - Hybrid</t>
  </si>
  <si>
    <t>Cars - Hybrid Electric</t>
  </si>
  <si>
    <t>Cars - Battery Electric Vehicle</t>
  </si>
  <si>
    <t>SCOPE 1 - DIRECT EMISSIONS (TRANSPORT)</t>
  </si>
  <si>
    <t>Class I (up to 1.305 tonnes)</t>
  </si>
  <si>
    <t>Class II (1.305 to 1.74 tonnes)</t>
  </si>
  <si>
    <t>Class III (1.74 to 3.5 tonnes)</t>
  </si>
  <si>
    <t>Average (up to 3.5 tonnes)</t>
  </si>
  <si>
    <t>Vans (Diesel)</t>
  </si>
  <si>
    <t>Vans (Petrol)</t>
  </si>
  <si>
    <t>HGV (all diesel)</t>
  </si>
  <si>
    <t>Rigid (&gt;3.5 - 7.5 tonnes)</t>
  </si>
  <si>
    <t>Rigid (&gt;7.5 tonnes-17 tonnes)</t>
  </si>
  <si>
    <t>Rigid (&gt;17 tonnes)</t>
  </si>
  <si>
    <t>All rigids</t>
  </si>
  <si>
    <t>Articulated (&gt;3.5 - 33t)</t>
  </si>
  <si>
    <t>Articulated (&gt;33t)</t>
  </si>
  <si>
    <t>All artics</t>
  </si>
  <si>
    <t>All HGVs</t>
  </si>
  <si>
    <t>b) Note if the fuel for the respective mileage has been included on the "Scope 1 (Fuel and Biomass)" tab, please do not include here</t>
  </si>
  <si>
    <t>SCOPE 3 - CAPITAL GOODS</t>
  </si>
  <si>
    <t>b) Only include items on this sheet which have been treated as capital expenditure</t>
  </si>
  <si>
    <t xml:space="preserve">Emission sources of all seven major GHGs are accounted for in the inventory and in this Calculator: carbon dioxide (CO2), methane (CH4), nitrous oxide (N2O), hydroﬂuorocarbons (HFCs), perﬂuorocarbons (PFCs), sulfur hexaﬂuoride (SF6), and nitrogen trifluoride (NF3). The Calculator allows the user to estimate GHG emissions from Direct (Scope 1), Indirect (Scope 2), and some Optional (Scope 3) sources. 
This tool does not calculate Well to Tank or Transmission &amp; Distribution emissions.   </t>
  </si>
  <si>
    <t>SCOPE 3 - EMPLOYEE COMMUTING</t>
  </si>
  <si>
    <t>Central London</t>
  </si>
  <si>
    <t>East Midlands</t>
  </si>
  <si>
    <t>East of England</t>
  </si>
  <si>
    <t>North East</t>
  </si>
  <si>
    <t>North West</t>
  </si>
  <si>
    <t>Outer London</t>
  </si>
  <si>
    <t>Rest of Inner London</t>
  </si>
  <si>
    <t>Scotland</t>
  </si>
  <si>
    <t>South East</t>
  </si>
  <si>
    <t>South West</t>
  </si>
  <si>
    <t>Wales</t>
  </si>
  <si>
    <t>West Midlands</t>
  </si>
  <si>
    <t>Yorkshire and Humber</t>
  </si>
  <si>
    <t>Region</t>
  </si>
  <si>
    <t># of employees based in region (FTE)</t>
  </si>
  <si>
    <r>
      <t>Total tCO</t>
    </r>
    <r>
      <rPr>
        <b/>
        <vertAlign val="subscript"/>
        <sz val="11"/>
        <rFont val="Calibri"/>
        <family val="2"/>
      </rPr>
      <t>2</t>
    </r>
    <r>
      <rPr>
        <b/>
        <sz val="11"/>
        <rFont val="Calibri"/>
        <family val="2"/>
      </rPr>
      <t>e per unit</t>
    </r>
  </si>
  <si>
    <t>Homeworking (office equipment + heating)</t>
  </si>
  <si>
    <t>SCOPE 3 - BUSINESS TRAVEL</t>
  </si>
  <si>
    <t>Taxis</t>
  </si>
  <si>
    <t>Regular taxi</t>
  </si>
  <si>
    <t>passenger.km</t>
  </si>
  <si>
    <t>Black cab</t>
  </si>
  <si>
    <t>Bus</t>
  </si>
  <si>
    <t>Local bus (not London)</t>
  </si>
  <si>
    <t>Local London bus</t>
  </si>
  <si>
    <t>Average local bus</t>
  </si>
  <si>
    <t>Coach</t>
  </si>
  <si>
    <t>Rail</t>
  </si>
  <si>
    <t>National rail</t>
  </si>
  <si>
    <t>International rail</t>
  </si>
  <si>
    <t>Light rail and tram</t>
  </si>
  <si>
    <t>London Underground</t>
  </si>
  <si>
    <t>Water treatment</t>
  </si>
  <si>
    <t>Aggregates</t>
  </si>
  <si>
    <t>Open-loop</t>
  </si>
  <si>
    <t>Closed-loop</t>
  </si>
  <si>
    <t>Landfill</t>
  </si>
  <si>
    <t>Average construction</t>
  </si>
  <si>
    <t>Combustion</t>
  </si>
  <si>
    <t>Asbestos</t>
  </si>
  <si>
    <t>Asphalt</t>
  </si>
  <si>
    <t>Bricks</t>
  </si>
  <si>
    <t>Concrete</t>
  </si>
  <si>
    <t>Insulation</t>
  </si>
  <si>
    <t>Metals</t>
  </si>
  <si>
    <t>Soils</t>
  </si>
  <si>
    <t>Mineral oil</t>
  </si>
  <si>
    <t>Plasterboard</t>
  </si>
  <si>
    <t>Wood</t>
  </si>
  <si>
    <t>Composting</t>
  </si>
  <si>
    <t>Commercial and industrial waste</t>
  </si>
  <si>
    <t>WEEE - fridges and freezers</t>
  </si>
  <si>
    <t>WEEE - large</t>
  </si>
  <si>
    <t>WEEE - mixed</t>
  </si>
  <si>
    <t>WEEE - small</t>
  </si>
  <si>
    <t>Batteries</t>
  </si>
  <si>
    <t>Metal: scrap metal</t>
  </si>
  <si>
    <t>Metal: steel cans</t>
  </si>
  <si>
    <t>Plastics: average plastics</t>
  </si>
  <si>
    <t>Plastics: average plastic film</t>
  </si>
  <si>
    <t>Plastics: average plastic rigid</t>
  </si>
  <si>
    <t>Plastics: HDPE (incl. forming)</t>
  </si>
  <si>
    <t>Plastics: LDPE and LLDPE (incl. forming)</t>
  </si>
  <si>
    <t>Plastics: PET (incl. forming)</t>
  </si>
  <si>
    <t>Plastics: PP (incl. forming)</t>
  </si>
  <si>
    <t>Plastics: PS (incl. forming)</t>
  </si>
  <si>
    <t>Plastics: PVC (incl. forming)</t>
  </si>
  <si>
    <t>Paper and board: board</t>
  </si>
  <si>
    <t>Paper and board: mixed</t>
  </si>
  <si>
    <t>Paper and board: paper</t>
  </si>
  <si>
    <t>SCOPE 3 - WASTE AND WATER</t>
  </si>
  <si>
    <t>Units</t>
  </si>
  <si>
    <t>b) Open-loop means recycling into other products, closed-loop means recycling into the same product again</t>
  </si>
  <si>
    <t>Freighting goods</t>
  </si>
  <si>
    <t>tonne.km</t>
  </si>
  <si>
    <t>Description</t>
  </si>
  <si>
    <t>Sea tanker - Crude tanker</t>
  </si>
  <si>
    <t xml:space="preserve">Sea tanker - Products tanker </t>
  </si>
  <si>
    <t xml:space="preserve">Sea tanker - Chemical tanker </t>
  </si>
  <si>
    <t>Sea tanker - LNG tanker</t>
  </si>
  <si>
    <t>Sea tanker - LPG Tanker</t>
  </si>
  <si>
    <t>Cargo ship - Bulk carrier</t>
  </si>
  <si>
    <t>Cargo ship - General cargo</t>
  </si>
  <si>
    <t>Cargo ship - Container ship</t>
  </si>
  <si>
    <t>Cargo ship - Vehicle transport</t>
  </si>
  <si>
    <t>Cargo ship - RoRo-Ferry</t>
  </si>
  <si>
    <t>Cargo ship - Large RoPax ferry</t>
  </si>
  <si>
    <t>Rail - Freight train</t>
  </si>
  <si>
    <t>Vans - Average (up to 3.5 tonnes)</t>
  </si>
  <si>
    <t>HGV - Average</t>
  </si>
  <si>
    <t>SCOPE 3 - TRANSPORTATION AND DISTRIBUTION</t>
  </si>
  <si>
    <t>b) a tonne.km is the total tonnage moved multiplied by the km distance travelled</t>
  </si>
  <si>
    <t>TOTAL EMISSIONS PER YEAR</t>
  </si>
  <si>
    <t>Scope 1</t>
  </si>
  <si>
    <t>Fuel and biomass</t>
  </si>
  <si>
    <t>Transport</t>
  </si>
  <si>
    <t>Fugitive and process emissions</t>
  </si>
  <si>
    <t>Scope 2</t>
  </si>
  <si>
    <t>Energy</t>
  </si>
  <si>
    <t>Scope 3</t>
  </si>
  <si>
    <t>Purchasing</t>
  </si>
  <si>
    <t>Capital goods</t>
  </si>
  <si>
    <t>Waste and water</t>
  </si>
  <si>
    <t>Business travel</t>
  </si>
  <si>
    <t>Employee commuting</t>
  </si>
  <si>
    <t>Logistics</t>
  </si>
  <si>
    <t xml:space="preserve">           </t>
  </si>
  <si>
    <t xml:space="preserve">                                                                                                                                                                                                                                                                                                                                                                    </t>
  </si>
  <si>
    <t xml:space="preserve">  CARBON CALCULATOR</t>
  </si>
  <si>
    <r>
      <t xml:space="preserve">     </t>
    </r>
    <r>
      <rPr>
        <b/>
        <sz val="28"/>
        <color theme="1"/>
        <rFont val="Calibri"/>
        <family val="2"/>
        <scheme val="minor"/>
      </rPr>
      <t>Timber Industry Net Zero Toolkit</t>
    </r>
  </si>
  <si>
    <t>Flights</t>
  </si>
  <si>
    <t>Short-haul, to/from UK - Average passenger</t>
  </si>
  <si>
    <t>Short-haul, to/from UK - Average passenger - Economy class</t>
  </si>
  <si>
    <t>Domestic, to/from UK - Average passenger</t>
  </si>
  <si>
    <t>Short-haul, to/from UK - Average passenger - Business class</t>
  </si>
  <si>
    <t>Long-haul, to/from UK - Average passenger</t>
  </si>
  <si>
    <t>Long-haul, to/from UK - Economy class</t>
  </si>
  <si>
    <t>Long-haul, to/from UK - Premium economy class</t>
  </si>
  <si>
    <t>Long-haul, to/from UK - Business class</t>
  </si>
  <si>
    <t>Long-haul, to/from UK - First class</t>
  </si>
  <si>
    <t>International, to/from non-UK - Average passenger</t>
  </si>
  <si>
    <t>International, to/from non-UK - Economy class</t>
  </si>
  <si>
    <t>International, to/from non-UK - Premium economy class</t>
  </si>
  <si>
    <t>International, to/from non-UK - Business class</t>
  </si>
  <si>
    <t>International, to/from non-UK - First class</t>
  </si>
  <si>
    <t>Heat and steam</t>
  </si>
  <si>
    <t>Onsite heat and steam</t>
  </si>
  <si>
    <t>District heat and steam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</si>
</sst>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0_-;\-* #,##0.000_-;_-* &quot;-&quot;??_-;_-@_-"/>
    <numFmt numFmtId="165" formatCode="_-* #,##0.0000_-;\-* #,##0.0000_-;_-* &quot;-&quot;??_-;_-@_-"/>
    <numFmt numFmtId="166" formatCode="_-* #,##0.00000_-;\-* #,##0.00000_-;_-* &quot;-&quot;??_-;_-@_-"/>
    <numFmt numFmtId="167" formatCode="_-* #,##0.000000_-;\-* #,##0.000000_-;_-* &quot;-&quot;??_-;_-@_-"/>
    <numFmt numFmtId="168" formatCode="??0.0?????"/>
    <numFmt numFmtId="169" formatCode="??0.0????"/>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8"/>
      <name val="Tahoma"/>
      <family val="2"/>
    </font>
    <font>
      <b/>
      <sz val="9"/>
      <color indexed="81"/>
      <name val="Tahoma"/>
      <family val="2"/>
    </font>
    <font>
      <b/>
      <sz val="8"/>
      <color indexed="81"/>
      <name val="Tahoma"/>
      <family val="2"/>
    </font>
    <font>
      <sz val="9"/>
      <color indexed="81"/>
      <name val="Tahoma"/>
      <family val="2"/>
    </font>
    <font>
      <sz val="11"/>
      <name val="Calibri"/>
      <family val="2"/>
      <scheme val="minor"/>
    </font>
    <font>
      <b/>
      <sz val="11"/>
      <name val="Calibri"/>
      <family val="2"/>
      <scheme val="minor"/>
    </font>
    <font>
      <b/>
      <vertAlign val="subscript"/>
      <sz val="11"/>
      <name val="Calibri"/>
      <family val="2"/>
    </font>
    <font>
      <b/>
      <sz val="11"/>
      <name val="Calibri"/>
      <family val="2"/>
    </font>
    <font>
      <sz val="10"/>
      <name val="Arial"/>
      <family val="2"/>
    </font>
    <font>
      <b/>
      <sz val="11"/>
      <color rgb="FFFF0000"/>
      <name val="Calibri"/>
      <family val="2"/>
      <scheme val="minor"/>
    </font>
    <font>
      <sz val="11"/>
      <color rgb="FF000000"/>
      <name val="Calibri"/>
      <family val="2"/>
      <scheme val="minor"/>
    </font>
    <font>
      <b/>
      <sz val="50"/>
      <color rgb="FFF59C38"/>
      <name val="Calibri"/>
      <family val="2"/>
      <scheme val="minor"/>
    </font>
    <font>
      <b/>
      <sz val="50"/>
      <color theme="5"/>
      <name val="Roboto"/>
    </font>
    <font>
      <sz val="28"/>
      <color theme="1"/>
      <name val="Calibri"/>
      <family val="2"/>
      <scheme val="minor"/>
    </font>
    <font>
      <b/>
      <sz val="28"/>
      <color theme="1"/>
      <name val="Calibri"/>
      <family val="2"/>
      <scheme val="minor"/>
    </font>
    <font>
      <b/>
      <sz val="16"/>
      <color theme="1"/>
      <name val="Calibri"/>
      <family val="2"/>
      <scheme val="minor"/>
    </font>
    <font>
      <sz val="16"/>
      <color theme="1"/>
      <name val="Calibri"/>
      <family val="2"/>
      <scheme val="minor"/>
    </font>
    <font>
      <sz val="18"/>
      <color theme="3"/>
      <name val="Calibri Light"/>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b/>
      <sz val="11"/>
      <color theme="0"/>
      <name val="Calibri"/>
      <family val="2"/>
      <scheme val="minor"/>
    </font>
    <font>
      <sz val="11"/>
      <color theme="0"/>
      <name val="Calibri"/>
      <family val="2"/>
      <scheme val="minor"/>
    </font>
    <font>
      <sz val="10"/>
      <color theme="1"/>
      <name val="Arial"/>
      <family val="2"/>
    </font>
    <font>
      <u/>
      <sz val="11"/>
      <color indexed="12"/>
      <name val="Calibri"/>
      <family val="2"/>
    </font>
    <font>
      <sz val="10"/>
      <color theme="9" tint="-0.499984740745262"/>
      <name val="Arial"/>
      <family val="2"/>
    </font>
    <font>
      <i/>
      <sz val="10"/>
      <color rgb="FFFF0000"/>
      <name val="Arial"/>
      <family val="2"/>
    </font>
    <font>
      <u/>
      <sz val="10"/>
      <color theme="11"/>
      <name val="Arial"/>
      <family val="2"/>
    </font>
    <font>
      <sz val="11"/>
      <color theme="1"/>
      <name val="Arial"/>
      <family val="2"/>
    </font>
    <font>
      <b/>
      <sz val="10"/>
      <color theme="0"/>
      <name val="Arial"/>
      <family val="2"/>
    </font>
    <font>
      <sz val="9"/>
      <color indexed="81"/>
      <name val="Tahoma"/>
      <charset val="1"/>
    </font>
  </fonts>
  <fills count="4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lightGray">
        <bgColor theme="0" tint="-4.9989318521683403E-2"/>
      </patternFill>
    </fill>
    <fill>
      <patternFill patternType="solid">
        <fgColor theme="8" tint="0.79998168889431442"/>
        <bgColor indexed="64"/>
      </patternFill>
    </fill>
    <fill>
      <patternFill patternType="solid">
        <fgColor theme="6" tint="0.79998168889431442"/>
        <bgColor theme="6" tint="0.79998168889431442"/>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99FF"/>
        <bgColor indexed="64"/>
      </patternFill>
    </fill>
    <fill>
      <patternFill patternType="solid">
        <fgColor theme="7" tint="0.39997558519241921"/>
        <bgColor rgb="FF000000"/>
      </patternFill>
    </fill>
    <fill>
      <patternFill patternType="solid">
        <fgColor rgb="FFFFFF99"/>
        <bgColor indexed="64"/>
      </patternFill>
    </fill>
    <fill>
      <patternFill patternType="solid">
        <fgColor rgb="FFFFFF99"/>
        <bgColor rgb="FF000000"/>
      </patternFill>
    </fill>
    <fill>
      <patternFill patternType="solid">
        <fgColor rgb="FF92D050"/>
        <bgColor indexed="64"/>
      </patternFill>
    </fill>
    <fill>
      <patternFill patternType="solid">
        <fgColor rgb="FF002060"/>
        <bgColor indexed="64"/>
      </patternFill>
    </fill>
    <fill>
      <patternFill patternType="solid">
        <fgColor theme="4" tint="0.79998168889431442"/>
        <bgColor rgb="FF000000"/>
      </patternFill>
    </fill>
    <fill>
      <patternFill patternType="solid">
        <fgColor rgb="FFFF0000"/>
        <bgColor indexed="64"/>
      </patternFill>
    </fill>
    <fill>
      <patternFill patternType="solid">
        <fgColor rgb="FFD9D9D9"/>
        <bgColor indexed="64"/>
      </patternFill>
    </fill>
  </fills>
  <borders count="25">
    <border>
      <left/>
      <right/>
      <top/>
      <bottom/>
      <diagonal/>
    </border>
    <border>
      <left style="thin">
        <color rgb="FF053D5F"/>
      </left>
      <right style="thin">
        <color rgb="FF053D5F"/>
      </right>
      <top style="thin">
        <color rgb="FF053D5F"/>
      </top>
      <bottom style="thin">
        <color rgb="FF053D5F"/>
      </bottom>
      <diagonal/>
    </border>
    <border>
      <left style="thin">
        <color indexed="64"/>
      </left>
      <right style="thin">
        <color indexed="64"/>
      </right>
      <top style="thin">
        <color indexed="64"/>
      </top>
      <bottom/>
      <diagonal/>
    </border>
    <border>
      <left style="thin">
        <color rgb="FF053D5F"/>
      </left>
      <right style="thin">
        <color rgb="FF053D5F"/>
      </right>
      <top style="thin">
        <color rgb="FF053D5F"/>
      </top>
      <bottom/>
      <diagonal/>
    </border>
    <border>
      <left style="thin">
        <color indexed="64"/>
      </left>
      <right style="thin">
        <color indexed="64"/>
      </right>
      <top/>
      <bottom/>
      <diagonal/>
    </border>
    <border>
      <left style="thin">
        <color rgb="FF053D5F"/>
      </left>
      <right style="thin">
        <color rgb="FF053D5F"/>
      </right>
      <top/>
      <bottom/>
      <diagonal/>
    </border>
    <border>
      <left style="thin">
        <color rgb="FF053D5F"/>
      </left>
      <right style="thin">
        <color rgb="FF053D5F"/>
      </right>
      <top/>
      <bottom style="thin">
        <color rgb="FF053D5F"/>
      </bottom>
      <diagonal/>
    </border>
    <border>
      <left style="thin">
        <color indexed="64"/>
      </left>
      <right style="thin">
        <color indexed="64"/>
      </right>
      <top/>
      <bottom style="thin">
        <color indexed="64"/>
      </bottom>
      <diagonal/>
    </border>
    <border>
      <left style="thin">
        <color rgb="FF053D5F"/>
      </left>
      <right/>
      <top style="thin">
        <color rgb="FF053D5F"/>
      </top>
      <bottom/>
      <diagonal/>
    </border>
    <border>
      <left style="thin">
        <color rgb="FF053D5F"/>
      </left>
      <right/>
      <top/>
      <bottom/>
      <diagonal/>
    </border>
    <border>
      <left style="thin">
        <color rgb="FF053D5F"/>
      </left>
      <right/>
      <top/>
      <bottom style="thin">
        <color rgb="FF053D5F"/>
      </bottom>
      <diagonal/>
    </border>
    <border>
      <left style="thin">
        <color indexed="64"/>
      </left>
      <right style="thin">
        <color rgb="FF053D5F"/>
      </right>
      <top style="thin">
        <color indexed="64"/>
      </top>
      <bottom style="thin">
        <color rgb="FF053D5F"/>
      </bottom>
      <diagonal/>
    </border>
    <border>
      <left style="thin">
        <color indexed="64"/>
      </left>
      <right style="thin">
        <color rgb="FF053D5F"/>
      </right>
      <top style="thin">
        <color rgb="FF053D5F"/>
      </top>
      <bottom style="thin">
        <color rgb="FF053D5F"/>
      </bottom>
      <diagonal/>
    </border>
    <border>
      <left style="thin">
        <color indexed="64"/>
      </left>
      <right style="thin">
        <color rgb="FF053D5F"/>
      </right>
      <top style="thin">
        <color rgb="FF053D5F"/>
      </top>
      <bottom style="thin">
        <color indexed="64"/>
      </bottom>
      <diagonal/>
    </border>
    <border>
      <left style="thin">
        <color indexed="64"/>
      </left>
      <right style="thin">
        <color indexed="64"/>
      </right>
      <top style="thin">
        <color indexed="64"/>
      </top>
      <bottom style="thin">
        <color indexed="64"/>
      </bottom>
      <diagonal/>
    </border>
    <border>
      <left style="thin">
        <color theme="6"/>
      </left>
      <right style="thin">
        <color theme="6"/>
      </right>
      <top style="thin">
        <color theme="6"/>
      </top>
      <bottom style="thin">
        <color theme="6"/>
      </bottom>
      <diagonal/>
    </border>
    <border>
      <left style="thin">
        <color rgb="FF053D5F"/>
      </left>
      <right/>
      <top style="thin">
        <color rgb="FF053D5F"/>
      </top>
      <bottom style="thin">
        <color rgb="FF053D5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BFBFBF"/>
      </left>
      <right style="thin">
        <color rgb="FFBFBFBF"/>
      </right>
      <top style="thin">
        <color rgb="FFBFBFBF"/>
      </top>
      <bottom style="thin">
        <color rgb="FFBFBFB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51">
    <xf numFmtId="0" fontId="0" fillId="0" borderId="0"/>
    <xf numFmtId="43" fontId="1" fillId="0" borderId="0" applyFont="0" applyFill="0" applyBorder="0" applyAlignment="0" applyProtection="0"/>
    <xf numFmtId="0" fontId="11" fillId="0" borderId="0"/>
    <xf numFmtId="43" fontId="11" fillId="0" borderId="0"/>
    <xf numFmtId="0" fontId="20" fillId="0" borderId="0" applyNumberFormat="0" applyFill="0" applyBorder="0" applyAlignment="0" applyProtection="0"/>
    <xf numFmtId="0" fontId="21" fillId="8" borderId="0" applyNumberFormat="0" applyBorder="0" applyAlignment="0" applyProtection="0"/>
    <xf numFmtId="0" fontId="22" fillId="9" borderId="0" applyNumberFormat="0" applyBorder="0" applyAlignment="0" applyProtection="0"/>
    <xf numFmtId="0" fontId="23" fillId="10" borderId="0" applyNumberFormat="0" applyBorder="0" applyAlignment="0" applyProtection="0"/>
    <xf numFmtId="0" fontId="24" fillId="11" borderId="18" applyNumberFormat="0" applyAlignment="0" applyProtection="0"/>
    <xf numFmtId="0" fontId="2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26" fillId="0" borderId="0"/>
    <xf numFmtId="0" fontId="11" fillId="37" borderId="20" applyNumberFormat="0" applyAlignment="0" applyProtection="0"/>
    <xf numFmtId="0" fontId="28" fillId="38" borderId="21" applyNumberFormat="0" applyProtection="0">
      <alignment vertical="center"/>
    </xf>
    <xf numFmtId="43" fontId="26" fillId="0" borderId="0" applyFont="0" applyFill="0" applyBorder="0" applyAlignment="0" applyProtection="0"/>
    <xf numFmtId="43" fontId="26"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7" fillId="0" borderId="0" applyNumberFormat="0" applyFill="0" applyBorder="0" applyAlignment="0" applyProtection="0">
      <alignment vertical="top"/>
      <protection locked="0"/>
    </xf>
    <xf numFmtId="0" fontId="11" fillId="39" borderId="17" applyNumberFormat="0" applyBorder="0" applyAlignment="0" applyProtection="0"/>
    <xf numFmtId="0" fontId="11" fillId="40" borderId="0">
      <alignment vertical="center"/>
    </xf>
    <xf numFmtId="0" fontId="11" fillId="41" borderId="22" applyNumberFormat="0" applyAlignment="0" applyProtection="0"/>
    <xf numFmtId="0" fontId="31" fillId="0" borderId="0"/>
    <xf numFmtId="0" fontId="26" fillId="12" borderId="19" applyNumberFormat="0" applyFont="0" applyAlignment="0" applyProtection="0"/>
    <xf numFmtId="0" fontId="32" fillId="42" borderId="23" applyNumberFormat="0" applyAlignment="0" applyProtection="0"/>
    <xf numFmtId="9" fontId="31" fillId="0" borderId="0" applyFont="0" applyFill="0" applyBorder="0" applyAlignment="0" applyProtection="0"/>
    <xf numFmtId="0" fontId="11" fillId="43" borderId="24" applyNumberFormat="0" applyProtection="0">
      <alignment vertical="center"/>
    </xf>
    <xf numFmtId="0" fontId="32" fillId="44" borderId="0" applyNumberFormat="0" applyBorder="0" applyAlignment="0" applyProtection="0"/>
    <xf numFmtId="43" fontId="26" fillId="0" borderId="0" applyFont="0" applyFill="0" applyBorder="0" applyAlignment="0" applyProtection="0"/>
  </cellStyleXfs>
  <cellXfs count="83">
    <xf numFmtId="0" fontId="0" fillId="0" borderId="0" xfId="0"/>
    <xf numFmtId="0" fontId="2" fillId="0" borderId="0" xfId="0" applyFont="1"/>
    <xf numFmtId="0" fontId="8" fillId="2" borderId="1" xfId="0" applyFont="1" applyFill="1" applyBorder="1"/>
    <xf numFmtId="0" fontId="7" fillId="3" borderId="1" xfId="0" applyFont="1" applyFill="1" applyBorder="1"/>
    <xf numFmtId="0" fontId="7" fillId="3" borderId="3" xfId="0" applyFont="1" applyFill="1" applyBorder="1"/>
    <xf numFmtId="0" fontId="7" fillId="3" borderId="11" xfId="0" applyFont="1" applyFill="1" applyBorder="1"/>
    <xf numFmtId="0" fontId="7" fillId="3" borderId="12" xfId="0" applyFont="1" applyFill="1" applyBorder="1"/>
    <xf numFmtId="0" fontId="7" fillId="3" borderId="13" xfId="0" applyFont="1" applyFill="1" applyBorder="1"/>
    <xf numFmtId="0" fontId="7" fillId="3" borderId="6" xfId="0" applyFont="1" applyFill="1" applyBorder="1"/>
    <xf numFmtId="43" fontId="7" fillId="3" borderId="1" xfId="1" applyFont="1" applyFill="1" applyBorder="1" applyAlignment="1">
      <alignment horizontal="center"/>
    </xf>
    <xf numFmtId="43" fontId="7" fillId="0" borderId="1" xfId="1" applyFont="1" applyBorder="1" applyAlignment="1">
      <alignment horizontal="center"/>
    </xf>
    <xf numFmtId="43" fontId="7" fillId="4" borderId="1" xfId="1" applyFont="1" applyFill="1" applyBorder="1" applyAlignment="1">
      <alignment horizontal="center"/>
    </xf>
    <xf numFmtId="43" fontId="7" fillId="5" borderId="1" xfId="1" applyFont="1" applyFill="1" applyBorder="1" applyAlignment="1">
      <alignment horizontal="center"/>
    </xf>
    <xf numFmtId="165" fontId="7" fillId="3" borderId="1" xfId="1" applyNumberFormat="1" applyFont="1" applyFill="1" applyBorder="1" applyAlignment="1">
      <alignment horizontal="center"/>
    </xf>
    <xf numFmtId="0" fontId="7" fillId="3" borderId="1" xfId="0" applyFont="1" applyFill="1" applyBorder="1" applyAlignment="1">
      <alignment horizontal="left" wrapText="1"/>
    </xf>
    <xf numFmtId="0" fontId="7" fillId="3" borderId="1" xfId="0" applyFont="1" applyFill="1" applyBorder="1" applyAlignment="1">
      <alignment wrapText="1"/>
    </xf>
    <xf numFmtId="167" fontId="7" fillId="3" borderId="1" xfId="1" applyNumberFormat="1" applyFont="1" applyFill="1" applyBorder="1" applyAlignment="1">
      <alignment horizontal="center"/>
    </xf>
    <xf numFmtId="166" fontId="7" fillId="3" borderId="1" xfId="1" applyNumberFormat="1" applyFont="1" applyFill="1" applyBorder="1" applyAlignment="1">
      <alignment horizontal="right"/>
    </xf>
    <xf numFmtId="0" fontId="12" fillId="0" borderId="0" xfId="0" applyFont="1"/>
    <xf numFmtId="0" fontId="8" fillId="2" borderId="3" xfId="0" applyFont="1" applyFill="1" applyBorder="1"/>
    <xf numFmtId="43" fontId="7" fillId="0" borderId="14" xfId="1" applyFont="1" applyBorder="1" applyAlignment="1">
      <alignment horizontal="center"/>
    </xf>
    <xf numFmtId="43" fontId="7" fillId="5" borderId="14" xfId="1" applyFont="1" applyFill="1" applyBorder="1" applyAlignment="1">
      <alignment horizontal="center"/>
    </xf>
    <xf numFmtId="0" fontId="0" fillId="0" borderId="14" xfId="0" applyBorder="1"/>
    <xf numFmtId="0" fontId="0" fillId="3" borderId="14" xfId="0" applyFill="1" applyBorder="1" applyAlignment="1">
      <alignment horizontal="left" vertical="top"/>
    </xf>
    <xf numFmtId="164" fontId="1" fillId="3" borderId="14" xfId="1" applyNumberFormat="1" applyFont="1" applyFill="1" applyBorder="1" applyAlignment="1">
      <alignment horizontal="left" vertical="top"/>
    </xf>
    <xf numFmtId="0" fontId="8" fillId="2" borderId="3" xfId="0" applyFont="1" applyFill="1" applyBorder="1" applyAlignment="1">
      <alignment wrapText="1"/>
    </xf>
    <xf numFmtId="0" fontId="7" fillId="3" borderId="1" xfId="0" applyFont="1" applyFill="1" applyBorder="1" applyAlignment="1">
      <alignment horizontal="right" wrapText="1"/>
    </xf>
    <xf numFmtId="0" fontId="0" fillId="6" borderId="15" xfId="0" applyFill="1" applyBorder="1" applyAlignment="1">
      <alignment vertical="center"/>
    </xf>
    <xf numFmtId="0" fontId="0" fillId="0" borderId="15" xfId="0" applyBorder="1" applyAlignment="1">
      <alignment vertical="center"/>
    </xf>
    <xf numFmtId="166" fontId="0" fillId="6" borderId="15" xfId="1" applyNumberFormat="1" applyFont="1" applyFill="1" applyBorder="1" applyAlignment="1">
      <alignment horizontal="center" vertical="center"/>
    </xf>
    <xf numFmtId="166" fontId="0" fillId="0" borderId="15" xfId="1" applyNumberFormat="1" applyFont="1" applyBorder="1" applyAlignment="1">
      <alignment horizontal="center" vertical="center"/>
    </xf>
    <xf numFmtId="0" fontId="7" fillId="3" borderId="16" xfId="0" applyFont="1" applyFill="1" applyBorder="1"/>
    <xf numFmtId="0" fontId="7" fillId="3" borderId="14" xfId="0" applyFont="1" applyFill="1" applyBorder="1"/>
    <xf numFmtId="0" fontId="0" fillId="0" borderId="0" xfId="0" applyAlignment="1">
      <alignment vertical="center"/>
    </xf>
    <xf numFmtId="0" fontId="2" fillId="3" borderId="0" xfId="0" applyFont="1" applyFill="1" applyAlignment="1">
      <alignment vertical="center"/>
    </xf>
    <xf numFmtId="43" fontId="0" fillId="3" borderId="0" xfId="1" applyFont="1" applyFill="1" applyAlignment="1">
      <alignment vertical="center"/>
    </xf>
    <xf numFmtId="43" fontId="0" fillId="0" borderId="0" xfId="1" applyFont="1" applyAlignment="1">
      <alignment vertical="center"/>
    </xf>
    <xf numFmtId="0" fontId="0" fillId="7" borderId="0" xfId="0" applyFill="1"/>
    <xf numFmtId="0" fontId="13" fillId="7" borderId="0" xfId="0" applyFont="1" applyFill="1"/>
    <xf numFmtId="0" fontId="16" fillId="7" borderId="0" xfId="0" applyFont="1" applyFill="1"/>
    <xf numFmtId="0" fontId="2" fillId="7" borderId="0" xfId="0" applyFont="1" applyFill="1"/>
    <xf numFmtId="0" fontId="18" fillId="7" borderId="0" xfId="0" applyFont="1" applyFill="1"/>
    <xf numFmtId="0" fontId="19" fillId="7" borderId="0" xfId="0" applyFont="1" applyFill="1"/>
    <xf numFmtId="0" fontId="19" fillId="0" borderId="0" xfId="0" applyFont="1"/>
    <xf numFmtId="0" fontId="7" fillId="0" borderId="1" xfId="33" applyFont="1" applyBorder="1" applyAlignment="1">
      <alignment vertical="center" wrapText="1"/>
    </xf>
    <xf numFmtId="168" fontId="7" fillId="0" borderId="12" xfId="33" applyNumberFormat="1" applyFont="1" applyBorder="1" applyAlignment="1">
      <alignment horizontal="right" wrapText="1"/>
    </xf>
    <xf numFmtId="0" fontId="7" fillId="0" borderId="1" xfId="33" applyFont="1" applyBorder="1" applyAlignment="1">
      <alignment horizontal="left" wrapText="1"/>
    </xf>
    <xf numFmtId="169" fontId="7" fillId="0" borderId="14" xfId="33" applyNumberFormat="1" applyFont="1" applyBorder="1" applyAlignment="1">
      <alignment horizontal="right" vertical="center"/>
    </xf>
    <xf numFmtId="0" fontId="8" fillId="45" borderId="3" xfId="33" applyFont="1" applyFill="1" applyBorder="1"/>
    <xf numFmtId="0" fontId="8" fillId="0" borderId="3" xfId="33" applyFont="1" applyBorder="1"/>
    <xf numFmtId="0" fontId="7" fillId="0" borderId="14" xfId="33" applyFont="1" applyBorder="1"/>
    <xf numFmtId="43" fontId="7" fillId="0" borderId="14" xfId="1" applyFont="1" applyFill="1" applyBorder="1" applyAlignment="1">
      <alignment horizontal="center"/>
    </xf>
    <xf numFmtId="0" fontId="0" fillId="7" borderId="0" xfId="0" applyFill="1"/>
    <xf numFmtId="0" fontId="14" fillId="7" borderId="0" xfId="0" applyFont="1" applyFill="1"/>
    <xf numFmtId="0" fontId="15" fillId="7" borderId="0" xfId="0" applyFont="1" applyFill="1"/>
    <xf numFmtId="0" fontId="16" fillId="7" borderId="0" xfId="0" applyFont="1" applyFill="1" applyAlignment="1">
      <alignment horizontal="left"/>
    </xf>
    <xf numFmtId="0" fontId="0" fillId="7" borderId="0" xfId="0" applyFill="1" applyAlignment="1">
      <alignment wrapText="1"/>
    </xf>
    <xf numFmtId="0" fontId="0" fillId="7" borderId="0" xfId="0" applyFill="1" applyAlignment="1">
      <alignment horizontal="left" wrapText="1"/>
    </xf>
    <xf numFmtId="0" fontId="2" fillId="3" borderId="0" xfId="0" applyFont="1" applyFill="1" applyAlignment="1">
      <alignment horizontal="center" vertical="center"/>
    </xf>
    <xf numFmtId="43" fontId="0" fillId="0" borderId="0" xfId="0" applyNumberFormat="1" applyAlignment="1">
      <alignment horizontal="center" vertical="center"/>
    </xf>
    <xf numFmtId="0" fontId="0" fillId="0" borderId="0" xfId="0" applyAlignment="1">
      <alignment horizontal="center" vertical="center"/>
    </xf>
    <xf numFmtId="0" fontId="7" fillId="3" borderId="1" xfId="0" applyFont="1" applyFill="1" applyBorder="1" applyAlignment="1">
      <alignment vertical="center" wrapText="1"/>
    </xf>
    <xf numFmtId="0" fontId="7" fillId="3" borderId="1" xfId="0" applyFont="1" applyFill="1" applyBorder="1" applyAlignment="1">
      <alignment vertical="center"/>
    </xf>
    <xf numFmtId="0" fontId="7" fillId="3" borderId="3" xfId="0" applyFont="1" applyFill="1" applyBorder="1" applyAlignment="1">
      <alignment vertical="center" wrapText="1"/>
    </xf>
    <xf numFmtId="0" fontId="7" fillId="3" borderId="5" xfId="0" applyFont="1" applyFill="1" applyBorder="1" applyAlignment="1">
      <alignment vertical="center" wrapText="1"/>
    </xf>
    <xf numFmtId="0" fontId="7" fillId="3" borderId="6" xfId="0" applyFont="1" applyFill="1" applyBorder="1" applyAlignment="1">
      <alignment vertical="center" wrapText="1"/>
    </xf>
    <xf numFmtId="0" fontId="7" fillId="3" borderId="3" xfId="0" applyFont="1" applyFill="1" applyBorder="1" applyAlignment="1">
      <alignment vertical="center"/>
    </xf>
    <xf numFmtId="0" fontId="7" fillId="3" borderId="5" xfId="0" applyFont="1" applyFill="1" applyBorder="1" applyAlignment="1">
      <alignment vertical="center"/>
    </xf>
    <xf numFmtId="0" fontId="7" fillId="3" borderId="6" xfId="0" applyFont="1" applyFill="1" applyBorder="1" applyAlignment="1">
      <alignment vertical="center"/>
    </xf>
    <xf numFmtId="0" fontId="7" fillId="3" borderId="3"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8" xfId="0" applyFont="1" applyFill="1" applyBorder="1" applyAlignment="1">
      <alignment vertical="center" wrapText="1"/>
    </xf>
    <xf numFmtId="0" fontId="7" fillId="3" borderId="9" xfId="0" applyFont="1" applyFill="1" applyBorder="1" applyAlignment="1">
      <alignment vertical="center" wrapText="1"/>
    </xf>
    <xf numFmtId="0" fontId="7" fillId="3" borderId="10" xfId="0" applyFont="1" applyFill="1" applyBorder="1" applyAlignment="1">
      <alignment vertical="center" wrapText="1"/>
    </xf>
    <xf numFmtId="0" fontId="7" fillId="3" borderId="2" xfId="0" applyFont="1" applyFill="1" applyBorder="1" applyAlignment="1">
      <alignment vertical="center"/>
    </xf>
    <xf numFmtId="0" fontId="7" fillId="3" borderId="4" xfId="0" applyFont="1" applyFill="1" applyBorder="1" applyAlignment="1">
      <alignment vertical="center"/>
    </xf>
    <xf numFmtId="0" fontId="7" fillId="3" borderId="7" xfId="0" applyFont="1" applyFill="1" applyBorder="1" applyAlignment="1">
      <alignment vertical="center"/>
    </xf>
    <xf numFmtId="0" fontId="7" fillId="0" borderId="14" xfId="33" applyFont="1" applyBorder="1" applyAlignment="1">
      <alignment vertical="center"/>
    </xf>
    <xf numFmtId="0" fontId="7" fillId="0" borderId="12" xfId="33" applyFont="1" applyBorder="1" applyAlignment="1">
      <alignment horizontal="left" vertical="center" wrapText="1"/>
    </xf>
    <xf numFmtId="0" fontId="7" fillId="0" borderId="13" xfId="33" applyFont="1" applyBorder="1" applyAlignment="1">
      <alignment horizontal="left" vertical="center" wrapText="1"/>
    </xf>
    <xf numFmtId="0" fontId="7" fillId="3" borderId="3" xfId="0" applyFont="1" applyFill="1" applyBorder="1" applyAlignment="1">
      <alignment horizontal="left" vertical="center"/>
    </xf>
    <xf numFmtId="0" fontId="7" fillId="3" borderId="5" xfId="0" applyFont="1" applyFill="1" applyBorder="1" applyAlignment="1">
      <alignment horizontal="left" vertical="center"/>
    </xf>
    <xf numFmtId="0" fontId="7" fillId="3" borderId="6" xfId="0" applyFont="1" applyFill="1" applyBorder="1" applyAlignment="1">
      <alignment horizontal="left" vertical="center"/>
    </xf>
  </cellXfs>
  <cellStyles count="51">
    <cellStyle name="20% - Accent1" xfId="10" builtinId="30" customBuiltin="1"/>
    <cellStyle name="20% - Accent2" xfId="14" builtinId="34" customBuiltin="1"/>
    <cellStyle name="20% - Accent3" xfId="18" builtinId="38" customBuiltin="1"/>
    <cellStyle name="20% - Accent4" xfId="22" builtinId="42" customBuiltin="1"/>
    <cellStyle name="20% - Accent5" xfId="26" builtinId="46" customBuiltin="1"/>
    <cellStyle name="20% - Accent6" xfId="30" builtinId="50" customBuiltin="1"/>
    <cellStyle name="40% - Accent1" xfId="11" builtinId="31" customBuiltin="1"/>
    <cellStyle name="40% - Accent2" xfId="15" builtinId="35" customBuiltin="1"/>
    <cellStyle name="40% - Accent3" xfId="19" builtinId="39" customBuiltin="1"/>
    <cellStyle name="40% - Accent4" xfId="23" builtinId="43" customBuiltin="1"/>
    <cellStyle name="40% - Accent5" xfId="27" builtinId="47" customBuiltin="1"/>
    <cellStyle name="40% - Accent6" xfId="31" builtinId="51" customBuiltin="1"/>
    <cellStyle name="60% - Accent1" xfId="12" builtinId="32" customBuiltin="1"/>
    <cellStyle name="60% - Accent2" xfId="16" builtinId="36" customBuiltin="1"/>
    <cellStyle name="60% - Accent3" xfId="20" builtinId="40" customBuiltin="1"/>
    <cellStyle name="60% - Accent4" xfId="24" builtinId="44" customBuiltin="1"/>
    <cellStyle name="60% - Accent5" xfId="28" builtinId="48" customBuiltin="1"/>
    <cellStyle name="60% - Accent6" xfId="32" builtinId="52" customBuiltin="1"/>
    <cellStyle name="Accent1" xfId="9" builtinId="29" customBuiltin="1"/>
    <cellStyle name="Accent2" xfId="13" builtinId="33" customBuiltin="1"/>
    <cellStyle name="Accent3" xfId="17" builtinId="37" customBuiltin="1"/>
    <cellStyle name="Accent4" xfId="21" builtinId="41" customBuiltin="1"/>
    <cellStyle name="Accent5" xfId="25" builtinId="45" customBuiltin="1"/>
    <cellStyle name="Accent6" xfId="29" builtinId="49" customBuiltin="1"/>
    <cellStyle name="Bad" xfId="6" builtinId="27" customBuiltin="1"/>
    <cellStyle name="Calculation 2" xfId="35" xr:uid="{FAFF64FA-774F-4368-8481-54321DFBC731}"/>
    <cellStyle name="Calculation 3" xfId="34" xr:uid="{A127190A-57D5-407E-B6B0-D37D30FBBAD7}"/>
    <cellStyle name="Check Cell" xfId="8" builtinId="23" customBuiltin="1"/>
    <cellStyle name="Comma" xfId="1" builtinId="3"/>
    <cellStyle name="Comma 2" xfId="3" xr:uid="{820349B9-2717-428C-AE63-2E48A705AE3A}"/>
    <cellStyle name="Comma 2 2" xfId="37" xr:uid="{D7491E49-1709-4797-835D-36A738363F45}"/>
    <cellStyle name="Comma 2 3" xfId="50" xr:uid="{47814E1F-0459-43E8-934E-2FD4CC36F9B2}"/>
    <cellStyle name="Comma 3" xfId="36" xr:uid="{CE6D9379-5CF0-49F2-B726-4392BB92BDCD}"/>
    <cellStyle name="Explanatory Text 2" xfId="38" xr:uid="{685DEDC9-E1E6-4C9C-9E10-5D95ABAD3176}"/>
    <cellStyle name="Followed Hyperlink" xfId="39" builtinId="9" customBuiltin="1"/>
    <cellStyle name="Good" xfId="5" builtinId="26" customBuiltin="1"/>
    <cellStyle name="Hyperlink" xfId="40" builtinId="8" customBuiltin="1"/>
    <cellStyle name="Input 2" xfId="41" xr:uid="{4B96F962-9544-4FA3-8F0C-EB21F1BD8BE0}"/>
    <cellStyle name="Input data" xfId="42" xr:uid="{E52FB92B-F4DC-4040-ADA0-DC8840886BA0}"/>
    <cellStyle name="Linked Cell 2" xfId="43" xr:uid="{2C3E0338-5187-4B6C-B39F-72EE935D4B6B}"/>
    <cellStyle name="Neutral" xfId="7" builtinId="28" customBuiltin="1"/>
    <cellStyle name="Normal" xfId="0" builtinId="0"/>
    <cellStyle name="Normal 2" xfId="2" xr:uid="{48778352-518A-48F6-9983-C42B56B4E99E}"/>
    <cellStyle name="Normal 2 2" xfId="44" xr:uid="{2A604A4E-D2D9-4206-AB4B-562C3E887733}"/>
    <cellStyle name="Normal 3" xfId="33" xr:uid="{EFE91261-C2C5-4D2F-A136-0A25BA411834}"/>
    <cellStyle name="Note 2" xfId="45" xr:uid="{E1A4BF60-ACBC-4ADF-821A-EBEEA39833FF}"/>
    <cellStyle name="Output 2" xfId="46" xr:uid="{717535FE-C234-4EAF-8AA5-0C95D70E5B58}"/>
    <cellStyle name="Percent 2" xfId="47" xr:uid="{D7DC9157-974C-418A-9758-BED062FB030A}"/>
    <cellStyle name="Selection" xfId="48" xr:uid="{42AE557A-C29A-4A89-A4F8-F05888142C91}"/>
    <cellStyle name="Title" xfId="4" builtinId="15" customBuiltin="1"/>
    <cellStyle name="Warning Text 2" xfId="49" xr:uid="{B9E1125C-F36F-462E-9FC9-3DD063A54B48}"/>
  </cellStyles>
  <dxfs count="1">
    <dxf>
      <fill>
        <patternFill patternType="light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1</xdr:colOff>
      <xdr:row>12</xdr:row>
      <xdr:rowOff>78486</xdr:rowOff>
    </xdr:from>
    <xdr:ext cx="13601699" cy="468401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999486"/>
          <a:ext cx="13601699" cy="4684014"/>
        </a:xfrm>
        <a:prstGeom prst="rect">
          <a:avLst/>
        </a:prstGeom>
      </xdr:spPr>
    </xdr:pic>
    <xdr:clientData/>
  </xdr:oneCellAnchor>
  <xdr:twoCellAnchor>
    <xdr:from>
      <xdr:col>15</xdr:col>
      <xdr:colOff>47625</xdr:colOff>
      <xdr:row>12</xdr:row>
      <xdr:rowOff>0</xdr:rowOff>
    </xdr:from>
    <xdr:to>
      <xdr:col>20</xdr:col>
      <xdr:colOff>57150</xdr:colOff>
      <xdr:row>23</xdr:row>
      <xdr:rowOff>142875</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9191625" y="2914650"/>
          <a:ext cx="3057525" cy="223837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38100</xdr:colOff>
      <xdr:row>10</xdr:row>
      <xdr:rowOff>57151</xdr:rowOff>
    </xdr:from>
    <xdr:to>
      <xdr:col>19</xdr:col>
      <xdr:colOff>571500</xdr:colOff>
      <xdr:row>22</xdr:row>
      <xdr:rowOff>133351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9182100" y="2590801"/>
          <a:ext cx="2971800" cy="2362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i="0">
              <a:solidFill>
                <a:schemeClr val="dk1"/>
              </a:solidFill>
              <a:effectLst/>
              <a:latin typeface="+mn-lt"/>
              <a:ea typeface="+mn-ea"/>
              <a:cs typeface="+mn-cs"/>
            </a:rPr>
            <a:t>PREPARED BY</a:t>
          </a:r>
          <a:endParaRPr lang="en-GB" sz="1800" b="0" i="0">
            <a:solidFill>
              <a:schemeClr val="dk1"/>
            </a:solidFill>
            <a:effectLst/>
            <a:latin typeface="+mn-lt"/>
            <a:ea typeface="+mn-ea"/>
            <a:cs typeface="+mn-cs"/>
          </a:endParaRPr>
        </a:p>
        <a:p>
          <a:r>
            <a:rPr lang="en-GB" sz="1300" b="0" i="0">
              <a:solidFill>
                <a:schemeClr val="dk1"/>
              </a:solidFill>
              <a:effectLst/>
              <a:latin typeface="+mn-lt"/>
              <a:ea typeface="+mn-ea"/>
              <a:cs typeface="+mn-cs"/>
            </a:rPr>
            <a:t>Energise Ltd.</a:t>
          </a:r>
        </a:p>
        <a:p>
          <a:r>
            <a:rPr lang="en-GB" sz="1300" b="0" i="0">
              <a:solidFill>
                <a:schemeClr val="dk1"/>
              </a:solidFill>
              <a:effectLst/>
              <a:latin typeface="+mn-lt"/>
              <a:ea typeface="+mn-ea"/>
              <a:cs typeface="+mn-cs"/>
            </a:rPr>
            <a:t>gonetzero@energise.com</a:t>
          </a:r>
        </a:p>
        <a:p>
          <a:endParaRPr lang="en-GB" sz="1050" b="0" i="0">
            <a:solidFill>
              <a:schemeClr val="dk1"/>
            </a:solidFill>
            <a:effectLst/>
            <a:latin typeface="+mn-lt"/>
            <a:ea typeface="+mn-ea"/>
            <a:cs typeface="+mn-cs"/>
          </a:endParaRPr>
        </a:p>
        <a:p>
          <a:r>
            <a:rPr lang="en-GB" sz="1800" b="1" i="0">
              <a:solidFill>
                <a:schemeClr val="dk1"/>
              </a:solidFill>
              <a:effectLst/>
              <a:latin typeface="+mn-lt"/>
              <a:ea typeface="+mn-ea"/>
              <a:cs typeface="+mn-cs"/>
            </a:rPr>
            <a:t>DOCUMENT DATE</a:t>
          </a:r>
          <a:endParaRPr lang="en-GB" sz="1800" b="0" i="0">
            <a:solidFill>
              <a:schemeClr val="dk1"/>
            </a:solidFill>
            <a:effectLst/>
            <a:latin typeface="+mn-lt"/>
            <a:ea typeface="+mn-ea"/>
            <a:cs typeface="+mn-cs"/>
          </a:endParaRPr>
        </a:p>
        <a:p>
          <a:r>
            <a:rPr lang="en-GB" sz="1300" b="0" i="0">
              <a:solidFill>
                <a:schemeClr val="dk1"/>
              </a:solidFill>
              <a:effectLst/>
              <a:latin typeface="+mn-lt"/>
              <a:ea typeface="+mn-ea"/>
              <a:cs typeface="+mn-cs"/>
            </a:rPr>
            <a:t>21/02/23</a:t>
          </a:r>
        </a:p>
        <a:p>
          <a:endParaRPr lang="en-GB" sz="1050" b="0" i="0">
            <a:solidFill>
              <a:schemeClr val="dk1"/>
            </a:solidFill>
            <a:effectLst/>
            <a:latin typeface="+mn-lt"/>
            <a:ea typeface="+mn-ea"/>
            <a:cs typeface="+mn-cs"/>
          </a:endParaRPr>
        </a:p>
        <a:p>
          <a:r>
            <a:rPr lang="en-GB" sz="1800" b="1" i="0">
              <a:solidFill>
                <a:schemeClr val="dk1"/>
              </a:solidFill>
              <a:effectLst/>
              <a:latin typeface="+mn-lt"/>
              <a:ea typeface="+mn-ea"/>
              <a:cs typeface="+mn-cs"/>
            </a:rPr>
            <a:t>RELEASED</a:t>
          </a:r>
          <a:endParaRPr lang="en-GB" sz="1800" b="0" i="0">
            <a:solidFill>
              <a:schemeClr val="dk1"/>
            </a:solidFill>
            <a:effectLst/>
            <a:latin typeface="+mn-lt"/>
            <a:ea typeface="+mn-ea"/>
            <a:cs typeface="+mn-cs"/>
          </a:endParaRPr>
        </a:p>
        <a:p>
          <a:r>
            <a:rPr lang="en-GB" sz="1100" b="0" i="0">
              <a:solidFill>
                <a:schemeClr val="dk1"/>
              </a:solidFill>
              <a:effectLst/>
              <a:latin typeface="+mn-lt"/>
              <a:ea typeface="+mn-ea"/>
              <a:cs typeface="+mn-cs"/>
            </a:rPr>
            <a:t>21/02/23</a:t>
          </a:r>
          <a:endParaRPr lang="en-GB" sz="1400">
            <a:effectLst/>
          </a:endParaRPr>
        </a:p>
      </xdr:txBody>
    </xdr:sp>
    <xdr:clientData/>
  </xdr:twoCellAnchor>
  <xdr:twoCellAnchor>
    <xdr:from>
      <xdr:col>0</xdr:col>
      <xdr:colOff>38100</xdr:colOff>
      <xdr:row>10</xdr:row>
      <xdr:rowOff>19050</xdr:rowOff>
    </xdr:from>
    <xdr:to>
      <xdr:col>9</xdr:col>
      <xdr:colOff>0</xdr:colOff>
      <xdr:row>16</xdr:row>
      <xdr:rowOff>171450</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38100" y="2552700"/>
          <a:ext cx="5448300" cy="12954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10</xdr:row>
      <xdr:rowOff>66675</xdr:rowOff>
    </xdr:from>
    <xdr:to>
      <xdr:col>5</xdr:col>
      <xdr:colOff>542925</xdr:colOff>
      <xdr:row>14</xdr:row>
      <xdr:rowOff>76200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0" y="2600325"/>
          <a:ext cx="3590925" cy="771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a:t>       </a:t>
          </a:r>
          <a:r>
            <a:rPr lang="en-GB" sz="1800" b="1"/>
            <a:t>Prepared for:</a:t>
          </a:r>
        </a:p>
        <a:p>
          <a:r>
            <a:rPr lang="en-GB" sz="1100">
              <a:solidFill>
                <a:schemeClr val="dk1"/>
              </a:solidFill>
              <a:effectLst/>
              <a:latin typeface="+mn-lt"/>
              <a:ea typeface="+mn-ea"/>
              <a:cs typeface="+mn-cs"/>
            </a:rPr>
            <a:t>           </a:t>
          </a:r>
          <a:r>
            <a:rPr lang="en-GB" sz="2400" b="1" i="1">
              <a:solidFill>
                <a:srgbClr val="F59C38"/>
              </a:solidFill>
              <a:effectLst/>
              <a:latin typeface="+mn-lt"/>
              <a:ea typeface="+mn-ea"/>
              <a:cs typeface="+mn-cs"/>
            </a:rPr>
            <a:t>TIMBER</a:t>
          </a:r>
          <a:r>
            <a:rPr lang="en-GB" sz="2400" b="1" i="1" baseline="0">
              <a:solidFill>
                <a:srgbClr val="F59C38"/>
              </a:solidFill>
              <a:effectLst/>
              <a:latin typeface="+mn-lt"/>
              <a:ea typeface="+mn-ea"/>
              <a:cs typeface="+mn-cs"/>
            </a:rPr>
            <a:t> INDUSTRY</a:t>
          </a:r>
          <a:r>
            <a:rPr lang="en-GB" sz="2400" b="1" i="1">
              <a:solidFill>
                <a:srgbClr val="F59C38"/>
              </a:solidFill>
            </a:rPr>
            <a:t>        </a:t>
          </a:r>
        </a:p>
      </xdr:txBody>
    </xdr:sp>
    <xdr:clientData/>
  </xdr:twoCellAnchor>
  <xdr:twoCellAnchor>
    <xdr:from>
      <xdr:col>9</xdr:col>
      <xdr:colOff>533400</xdr:colOff>
      <xdr:row>10</xdr:row>
      <xdr:rowOff>57149</xdr:rowOff>
    </xdr:from>
    <xdr:to>
      <xdr:col>13</xdr:col>
      <xdr:colOff>304800</xdr:colOff>
      <xdr:row>18</xdr:row>
      <xdr:rowOff>180975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6019800" y="2590799"/>
          <a:ext cx="2209800" cy="16478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a:t>Energise</a:t>
          </a:r>
          <a:r>
            <a:rPr lang="en-GB" sz="1800" b="1" baseline="0"/>
            <a:t> Ltd. </a:t>
          </a:r>
        </a:p>
        <a:p>
          <a:r>
            <a:rPr lang="en-GB" sz="1300" b="0" baseline="0"/>
            <a:t>8 Eaton Court </a:t>
          </a:r>
        </a:p>
        <a:p>
          <a:r>
            <a:rPr lang="en-GB" sz="1300" b="0" baseline="0"/>
            <a:t>Colmworth Business Park</a:t>
          </a:r>
        </a:p>
        <a:p>
          <a:r>
            <a:rPr lang="en-GB" sz="1300" b="0" baseline="0"/>
            <a:t>St Neots</a:t>
          </a:r>
        </a:p>
        <a:p>
          <a:r>
            <a:rPr lang="en-GB" sz="1300" b="0" baseline="0"/>
            <a:t>PE19 8ER</a:t>
          </a:r>
          <a:r>
            <a:rPr lang="en-GB" sz="1300" b="0"/>
            <a:t>                                                 </a:t>
          </a:r>
        </a:p>
      </xdr:txBody>
    </xdr:sp>
    <xdr:clientData/>
  </xdr:twoCellAnchor>
  <xdr:oneCellAnchor>
    <xdr:from>
      <xdr:col>17</xdr:col>
      <xdr:colOff>419100</xdr:colOff>
      <xdr:row>1</xdr:row>
      <xdr:rowOff>9526</xdr:rowOff>
    </xdr:from>
    <xdr:ext cx="1962149" cy="981662"/>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82300" y="200026"/>
          <a:ext cx="1962149" cy="981662"/>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276225</xdr:colOff>
          <xdr:row>33</xdr:row>
          <xdr:rowOff>133350</xdr:rowOff>
        </xdr:from>
        <xdr:to>
          <xdr:col>9</xdr:col>
          <xdr:colOff>523875</xdr:colOff>
          <xdr:row>34</xdr:row>
          <xdr:rowOff>114300</xdr:rowOff>
        </xdr:to>
        <xdr:sp macro="" textlink="">
          <xdr:nvSpPr>
            <xdr:cNvPr id="12289" name="Object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6</xdr:col>
      <xdr:colOff>571500</xdr:colOff>
      <xdr:row>0</xdr:row>
      <xdr:rowOff>104775</xdr:rowOff>
    </xdr:from>
    <xdr:to>
      <xdr:col>9</xdr:col>
      <xdr:colOff>0</xdr:colOff>
      <xdr:row>1</xdr:row>
      <xdr:rowOff>180975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3714750" y="104775"/>
          <a:ext cx="1257300" cy="390525"/>
        </a:xfrm>
        <a:prstGeom prst="rect">
          <a:avLst/>
        </a:prstGeom>
      </xdr:spPr>
    </xdr:pic>
    <xdr:clientData/>
  </xdr:twoCellAnchor>
  <xdr:oneCellAnchor>
    <xdr:from>
      <xdr:col>9</xdr:col>
      <xdr:colOff>114300</xdr:colOff>
      <xdr:row>0</xdr:row>
      <xdr:rowOff>57150</xdr:rowOff>
    </xdr:from>
    <xdr:ext cx="971551" cy="486066"/>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86350" y="57150"/>
          <a:ext cx="971551" cy="486066"/>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F68A7-8F16-4E26-8D0C-5F925C433E7C}">
  <dimension ref="A1:AK50"/>
  <sheetViews>
    <sheetView tabSelected="1" zoomScaleNormal="100" workbookViewId="0">
      <selection activeCell="A7" sqref="A7:AC8"/>
    </sheetView>
  </sheetViews>
  <sheetFormatPr defaultColWidth="0" defaultRowHeight="15" customHeight="1" zeroHeight="1" x14ac:dyDescent="0.25"/>
  <cols>
    <col min="1" max="20" width="9.140625" style="37" customWidth="1"/>
    <col min="21" max="21" width="21.28515625" style="37" customWidth="1"/>
    <col min="22" max="37" width="9.140625" style="37" hidden="1" customWidth="1"/>
    <col min="38" max="16384" width="9.140625" style="37" hidden="1"/>
  </cols>
  <sheetData>
    <row r="1" spans="1:37" x14ac:dyDescent="0.25"/>
    <row r="2" spans="1:37" x14ac:dyDescent="0.25">
      <c r="S2" s="52"/>
      <c r="T2" s="52"/>
      <c r="U2" s="52"/>
    </row>
    <row r="3" spans="1:37" x14ac:dyDescent="0.25">
      <c r="S3" s="52"/>
      <c r="T3" s="52"/>
      <c r="U3" s="52"/>
    </row>
    <row r="4" spans="1:37" x14ac:dyDescent="0.25">
      <c r="I4" s="38" t="s">
        <v>465</v>
      </c>
      <c r="S4" s="52"/>
      <c r="T4" s="52"/>
      <c r="U4" s="52"/>
    </row>
    <row r="5" spans="1:37" ht="64.5" x14ac:dyDescent="0.95">
      <c r="A5" s="53" t="s">
        <v>467</v>
      </c>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row>
    <row r="6" spans="1:37" x14ac:dyDescent="0.25">
      <c r="A6" s="52"/>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row>
    <row r="7" spans="1:37" ht="15" customHeight="1" x14ac:dyDescent="0.55000000000000004">
      <c r="A7" s="55" t="s">
        <v>468</v>
      </c>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39"/>
      <c r="AE7" s="39"/>
      <c r="AF7" s="39"/>
      <c r="AG7" s="39"/>
      <c r="AH7" s="39"/>
      <c r="AI7" s="39"/>
      <c r="AJ7" s="39"/>
      <c r="AK7" s="39"/>
    </row>
    <row r="8" spans="1:37" ht="15" customHeight="1" x14ac:dyDescent="0.55000000000000004">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39"/>
      <c r="AE8" s="39"/>
      <c r="AF8" s="39"/>
      <c r="AG8" s="39"/>
      <c r="AH8" s="39"/>
      <c r="AI8" s="39"/>
      <c r="AJ8" s="39"/>
      <c r="AK8" s="39"/>
    </row>
    <row r="9" spans="1:37" x14ac:dyDescent="0.25"/>
    <row r="10" spans="1:37" x14ac:dyDescent="0.25"/>
    <row r="11" spans="1:37" x14ac:dyDescent="0.25">
      <c r="A11" s="56" t="s">
        <v>466</v>
      </c>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row>
    <row r="12" spans="1:37" x14ac:dyDescent="0.25">
      <c r="A12" s="56"/>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row>
    <row r="13" spans="1:37" x14ac:dyDescent="0.25">
      <c r="A13" s="56"/>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row>
    <row r="14" spans="1:37" x14ac:dyDescent="0.25">
      <c r="A14" s="56"/>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row>
    <row r="15" spans="1:37" x14ac:dyDescent="0.25">
      <c r="A15" s="56"/>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row>
    <row r="16" spans="1:37" x14ac:dyDescent="0.25">
      <c r="A16" s="56"/>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row>
    <row r="17" spans="1:35" x14ac:dyDescent="0.25">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row>
    <row r="18" spans="1:35" x14ac:dyDescent="0.25"/>
    <row r="19" spans="1:35" x14ac:dyDescent="0.25"/>
    <row r="20" spans="1:35" x14ac:dyDescent="0.25"/>
    <row r="21" spans="1:35" x14ac:dyDescent="0.25"/>
    <row r="22" spans="1:35" x14ac:dyDescent="0.25"/>
    <row r="23" spans="1:35" x14ac:dyDescent="0.25"/>
    <row r="24" spans="1:35" x14ac:dyDescent="0.25"/>
    <row r="25" spans="1:35" x14ac:dyDescent="0.25"/>
    <row r="26" spans="1:35" x14ac:dyDescent="0.25"/>
    <row r="27" spans="1:35" x14ac:dyDescent="0.25"/>
    <row r="28" spans="1:35" x14ac:dyDescent="0.25"/>
    <row r="29" spans="1:35" x14ac:dyDescent="0.25"/>
    <row r="30" spans="1:35" x14ac:dyDescent="0.25"/>
    <row r="31" spans="1:35" x14ac:dyDescent="0.25"/>
    <row r="32" spans="1:35" x14ac:dyDescent="0.25"/>
    <row r="33" s="37" customFormat="1" x14ac:dyDescent="0.25"/>
    <row r="34" s="37" customFormat="1" x14ac:dyDescent="0.25"/>
    <row r="35" s="37" customFormat="1" x14ac:dyDescent="0.25"/>
    <row r="36" s="37" customFormat="1" x14ac:dyDescent="0.25"/>
    <row r="37" s="37" customFormat="1" x14ac:dyDescent="0.25"/>
    <row r="38" s="37" customFormat="1" hidden="1" x14ac:dyDescent="0.25"/>
    <row r="39" s="37" customFormat="1" hidden="1" x14ac:dyDescent="0.25"/>
    <row r="40" s="37" customFormat="1" hidden="1" x14ac:dyDescent="0.25"/>
    <row r="41" s="37" customFormat="1" hidden="1" x14ac:dyDescent="0.25"/>
    <row r="42" s="37" customFormat="1" hidden="1" x14ac:dyDescent="0.25"/>
    <row r="43" s="37" customFormat="1" hidden="1" x14ac:dyDescent="0.25"/>
    <row r="44" s="37" customFormat="1" hidden="1" x14ac:dyDescent="0.25"/>
    <row r="45" s="37" customFormat="1" hidden="1" x14ac:dyDescent="0.25"/>
    <row r="46" s="37" customFormat="1" hidden="1" x14ac:dyDescent="0.25"/>
    <row r="47" s="37" customFormat="1" hidden="1" x14ac:dyDescent="0.25"/>
    <row r="48" s="37" customFormat="1" hidden="1" x14ac:dyDescent="0.25"/>
    <row r="49" s="37" customFormat="1" hidden="1" x14ac:dyDescent="0.25"/>
    <row r="50" s="37" customFormat="1" hidden="1" x14ac:dyDescent="0.25"/>
  </sheetData>
  <mergeCells count="5">
    <mergeCell ref="S2:U4"/>
    <mergeCell ref="A5:AC5"/>
    <mergeCell ref="A6:AH6"/>
    <mergeCell ref="A7:AC8"/>
    <mergeCell ref="A11:AI17"/>
  </mergeCells>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12289" r:id="rId4">
          <objectPr defaultSize="0" r:id="rId5">
            <anchor moveWithCells="1">
              <from>
                <xdr:col>0</xdr:col>
                <xdr:colOff>276225</xdr:colOff>
                <xdr:row>33</xdr:row>
                <xdr:rowOff>133350</xdr:rowOff>
              </from>
              <to>
                <xdr:col>9</xdr:col>
                <xdr:colOff>523875</xdr:colOff>
                <xdr:row>34</xdr:row>
                <xdr:rowOff>114300</xdr:rowOff>
              </to>
            </anchor>
          </objectPr>
        </oleObject>
      </mc:Choice>
      <mc:Fallback>
        <oleObject progId="Word.Document.12" shapeId="1228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5A8CD-864E-4F84-AD59-13BDB8041FF7}">
  <dimension ref="A1:E114"/>
  <sheetViews>
    <sheetView zoomScaleNormal="100" workbookViewId="0">
      <selection activeCell="A62" sqref="A62"/>
    </sheetView>
  </sheetViews>
  <sheetFormatPr defaultRowHeight="15" x14ac:dyDescent="0.25"/>
  <cols>
    <col min="1" max="1" width="45.140625" customWidth="1"/>
    <col min="2" max="2" width="24.42578125" bestFit="1" customWidth="1"/>
    <col min="3" max="3" width="20.42578125" bestFit="1" customWidth="1"/>
    <col min="4" max="4" width="17.42578125" customWidth="1"/>
    <col min="5" max="5" width="19" bestFit="1" customWidth="1"/>
  </cols>
  <sheetData>
    <row r="1" spans="1:5" x14ac:dyDescent="0.25">
      <c r="A1" s="1" t="s">
        <v>355</v>
      </c>
    </row>
    <row r="3" spans="1:5" x14ac:dyDescent="0.25">
      <c r="A3" s="1" t="s">
        <v>9</v>
      </c>
    </row>
    <row r="4" spans="1:5" x14ac:dyDescent="0.25">
      <c r="A4" t="s">
        <v>10</v>
      </c>
    </row>
    <row r="6" spans="1:5" x14ac:dyDescent="0.25">
      <c r="A6" s="1" t="s">
        <v>7</v>
      </c>
    </row>
    <row r="7" spans="1:5" x14ac:dyDescent="0.25">
      <c r="A7" t="s">
        <v>11</v>
      </c>
    </row>
    <row r="8" spans="1:5" x14ac:dyDescent="0.25">
      <c r="A8" s="18" t="s">
        <v>356</v>
      </c>
    </row>
    <row r="10" spans="1:5" ht="18" x14ac:dyDescent="0.35">
      <c r="A10" s="2" t="s">
        <v>12</v>
      </c>
      <c r="B10" s="2" t="s">
        <v>14</v>
      </c>
      <c r="C10" s="2" t="s">
        <v>53</v>
      </c>
      <c r="D10" s="2" t="s">
        <v>54</v>
      </c>
      <c r="E10" s="2" t="s">
        <v>55</v>
      </c>
    </row>
    <row r="11" spans="1:5" x14ac:dyDescent="0.25">
      <c r="A11" s="3" t="s">
        <v>259</v>
      </c>
      <c r="B11" s="3" t="s">
        <v>322</v>
      </c>
      <c r="C11" s="16">
        <v>0.66999453478260884</v>
      </c>
      <c r="D11" s="10">
        <v>0</v>
      </c>
      <c r="E11" s="12">
        <f t="shared" ref="E11:E57" si="0">(D11*C11)/1000</f>
        <v>0</v>
      </c>
    </row>
    <row r="12" spans="1:5" x14ac:dyDescent="0.25">
      <c r="A12" s="3" t="s">
        <v>260</v>
      </c>
      <c r="B12" s="3" t="s">
        <v>322</v>
      </c>
      <c r="C12" s="16">
        <v>2.4793446326923081</v>
      </c>
      <c r="D12" s="10">
        <v>0</v>
      </c>
      <c r="E12" s="12">
        <f t="shared" si="0"/>
        <v>0</v>
      </c>
    </row>
    <row r="13" spans="1:5" x14ac:dyDescent="0.25">
      <c r="A13" s="3" t="s">
        <v>261</v>
      </c>
      <c r="B13" s="3" t="s">
        <v>322</v>
      </c>
      <c r="C13" s="16">
        <v>3.4</v>
      </c>
      <c r="D13" s="10">
        <v>0</v>
      </c>
      <c r="E13" s="12">
        <f t="shared" si="0"/>
        <v>0</v>
      </c>
    </row>
    <row r="14" spans="1:5" x14ac:dyDescent="0.25">
      <c r="A14" s="3" t="s">
        <v>262</v>
      </c>
      <c r="B14" s="3" t="s">
        <v>322</v>
      </c>
      <c r="C14" s="16">
        <v>0.20740739999999999</v>
      </c>
      <c r="D14" s="10">
        <v>0</v>
      </c>
      <c r="E14" s="12">
        <f t="shared" si="0"/>
        <v>0</v>
      </c>
    </row>
    <row r="15" spans="1:5" x14ac:dyDescent="0.25">
      <c r="A15" s="3" t="s">
        <v>267</v>
      </c>
      <c r="B15" s="3" t="s">
        <v>322</v>
      </c>
      <c r="C15" s="16">
        <v>6.3392738465346543</v>
      </c>
      <c r="D15" s="10">
        <v>0</v>
      </c>
      <c r="E15" s="12">
        <f t="shared" si="0"/>
        <v>0</v>
      </c>
    </row>
    <row r="16" spans="1:5" x14ac:dyDescent="0.25">
      <c r="A16" s="3" t="s">
        <v>268</v>
      </c>
      <c r="B16" s="3" t="s">
        <v>322</v>
      </c>
      <c r="C16" s="16">
        <v>8.1480999999999998E-2</v>
      </c>
      <c r="D16" s="10">
        <v>0</v>
      </c>
      <c r="E16" s="12">
        <f t="shared" si="0"/>
        <v>0</v>
      </c>
    </row>
    <row r="17" spans="1:5" x14ac:dyDescent="0.25">
      <c r="A17" s="3" t="s">
        <v>269</v>
      </c>
      <c r="B17" s="3" t="s">
        <v>322</v>
      </c>
      <c r="C17" s="16">
        <v>0.28148139999999999</v>
      </c>
      <c r="D17" s="10">
        <v>0</v>
      </c>
      <c r="E17" s="12">
        <f t="shared" si="0"/>
        <v>0</v>
      </c>
    </row>
    <row r="18" spans="1:5" x14ac:dyDescent="0.25">
      <c r="A18" s="3" t="s">
        <v>270</v>
      </c>
      <c r="B18" s="3" t="s">
        <v>322</v>
      </c>
      <c r="C18" s="16">
        <v>0.61900153043478268</v>
      </c>
      <c r="D18" s="10">
        <v>0</v>
      </c>
      <c r="E18" s="12">
        <f t="shared" si="0"/>
        <v>0</v>
      </c>
    </row>
    <row r="19" spans="1:5" x14ac:dyDescent="0.25">
      <c r="A19" s="3" t="s">
        <v>271</v>
      </c>
      <c r="B19" s="3" t="s">
        <v>322</v>
      </c>
      <c r="C19" s="16">
        <v>0.68956218181818185</v>
      </c>
      <c r="D19" s="10">
        <v>0</v>
      </c>
      <c r="E19" s="12">
        <f t="shared" si="0"/>
        <v>0</v>
      </c>
    </row>
    <row r="20" spans="1:5" x14ac:dyDescent="0.25">
      <c r="A20" s="3" t="s">
        <v>272</v>
      </c>
      <c r="B20" s="3" t="s">
        <v>322</v>
      </c>
      <c r="C20" s="16">
        <v>0.56712960937500001</v>
      </c>
      <c r="D20" s="10">
        <v>0</v>
      </c>
      <c r="E20" s="12">
        <f t="shared" si="0"/>
        <v>0</v>
      </c>
    </row>
    <row r="21" spans="1:5" x14ac:dyDescent="0.25">
      <c r="A21" s="3" t="s">
        <v>273</v>
      </c>
      <c r="B21" s="3" t="s">
        <v>322</v>
      </c>
      <c r="C21" s="16">
        <v>4.5333332999999998</v>
      </c>
      <c r="D21" s="10">
        <v>0</v>
      </c>
      <c r="E21" s="12">
        <f t="shared" si="0"/>
        <v>0</v>
      </c>
    </row>
    <row r="22" spans="1:5" x14ac:dyDescent="0.25">
      <c r="A22" s="3" t="s">
        <v>274</v>
      </c>
      <c r="B22" s="3" t="s">
        <v>322</v>
      </c>
      <c r="C22" s="16">
        <v>0.43348755208333334</v>
      </c>
      <c r="D22" s="10">
        <v>0</v>
      </c>
      <c r="E22" s="12">
        <f t="shared" si="0"/>
        <v>0</v>
      </c>
    </row>
    <row r="23" spans="1:5" x14ac:dyDescent="0.25">
      <c r="A23" s="3" t="s">
        <v>275</v>
      </c>
      <c r="B23" s="3" t="s">
        <v>322</v>
      </c>
      <c r="C23" s="16">
        <v>4.4074316163934428</v>
      </c>
      <c r="D23" s="10">
        <v>0</v>
      </c>
      <c r="E23" s="12">
        <f t="shared" si="0"/>
        <v>0</v>
      </c>
    </row>
    <row r="24" spans="1:5" x14ac:dyDescent="0.25">
      <c r="A24" s="3" t="s">
        <v>276</v>
      </c>
      <c r="B24" s="3" t="s">
        <v>322</v>
      </c>
      <c r="C24" s="16">
        <v>0.46459257600000003</v>
      </c>
      <c r="D24" s="10">
        <v>0</v>
      </c>
      <c r="E24" s="12">
        <f t="shared" si="0"/>
        <v>0</v>
      </c>
    </row>
    <row r="25" spans="1:5" x14ac:dyDescent="0.25">
      <c r="A25" s="3" t="s">
        <v>277</v>
      </c>
      <c r="B25" s="3" t="s">
        <v>322</v>
      </c>
      <c r="C25" s="16">
        <v>0.62051270769230771</v>
      </c>
      <c r="D25" s="10">
        <v>0</v>
      </c>
      <c r="E25" s="12">
        <f t="shared" si="0"/>
        <v>0</v>
      </c>
    </row>
    <row r="26" spans="1:5" x14ac:dyDescent="0.25">
      <c r="A26" s="3" t="s">
        <v>278</v>
      </c>
      <c r="B26" s="3" t="s">
        <v>322</v>
      </c>
      <c r="C26" s="16">
        <v>1.2222222</v>
      </c>
      <c r="D26" s="10">
        <v>0</v>
      </c>
      <c r="E26" s="12">
        <f t="shared" si="0"/>
        <v>0</v>
      </c>
    </row>
    <row r="27" spans="1:5" x14ac:dyDescent="0.25">
      <c r="A27" s="3" t="s">
        <v>279</v>
      </c>
      <c r="B27" s="3" t="s">
        <v>322</v>
      </c>
      <c r="C27" s="16">
        <v>0.58558017466666668</v>
      </c>
      <c r="D27" s="10">
        <v>0</v>
      </c>
      <c r="E27" s="12">
        <f t="shared" si="0"/>
        <v>0</v>
      </c>
    </row>
    <row r="28" spans="1:5" x14ac:dyDescent="0.25">
      <c r="A28" s="3" t="s">
        <v>280</v>
      </c>
      <c r="B28" s="3" t="s">
        <v>322</v>
      </c>
      <c r="C28" s="16">
        <v>2.0446912850000003</v>
      </c>
      <c r="D28" s="10">
        <v>0</v>
      </c>
      <c r="E28" s="12">
        <f t="shared" si="0"/>
        <v>0</v>
      </c>
    </row>
    <row r="29" spans="1:5" x14ac:dyDescent="0.25">
      <c r="A29" s="3" t="s">
        <v>281</v>
      </c>
      <c r="B29" s="3" t="s">
        <v>322</v>
      </c>
      <c r="C29" s="16">
        <v>1.3375562093457942</v>
      </c>
      <c r="D29" s="10">
        <v>0</v>
      </c>
      <c r="E29" s="12">
        <f t="shared" si="0"/>
        <v>0</v>
      </c>
    </row>
    <row r="30" spans="1:5" x14ac:dyDescent="0.25">
      <c r="A30" s="3" t="s">
        <v>283</v>
      </c>
      <c r="B30" s="3" t="s">
        <v>322</v>
      </c>
      <c r="C30" s="16">
        <v>2.9566539923954371</v>
      </c>
      <c r="D30" s="10">
        <v>0</v>
      </c>
      <c r="E30" s="12">
        <f t="shared" si="0"/>
        <v>0</v>
      </c>
    </row>
    <row r="31" spans="1:5" x14ac:dyDescent="0.25">
      <c r="A31" s="3" t="s">
        <v>286</v>
      </c>
      <c r="B31" s="3" t="s">
        <v>322</v>
      </c>
      <c r="C31" s="16">
        <v>0.54689255593220343</v>
      </c>
      <c r="D31" s="10">
        <v>0</v>
      </c>
      <c r="E31" s="12">
        <f t="shared" si="0"/>
        <v>0</v>
      </c>
    </row>
    <row r="32" spans="1:5" x14ac:dyDescent="0.25">
      <c r="A32" s="3" t="s">
        <v>288</v>
      </c>
      <c r="B32" s="3" t="s">
        <v>322</v>
      </c>
      <c r="C32" s="16">
        <v>0.6026081746478873</v>
      </c>
      <c r="D32" s="10">
        <v>0</v>
      </c>
      <c r="E32" s="12">
        <f t="shared" si="0"/>
        <v>0</v>
      </c>
    </row>
    <row r="33" spans="1:5" x14ac:dyDescent="0.25">
      <c r="A33" s="3" t="s">
        <v>290</v>
      </c>
      <c r="B33" s="3" t="s">
        <v>322</v>
      </c>
      <c r="C33" s="16">
        <v>0.41774149965034968</v>
      </c>
      <c r="D33" s="10">
        <v>0</v>
      </c>
      <c r="E33" s="12">
        <f t="shared" si="0"/>
        <v>0</v>
      </c>
    </row>
    <row r="34" spans="1:5" x14ac:dyDescent="0.25">
      <c r="A34" s="3" t="s">
        <v>291</v>
      </c>
      <c r="B34" s="3" t="s">
        <v>322</v>
      </c>
      <c r="C34" s="16">
        <v>0.43927411275167783</v>
      </c>
      <c r="D34" s="10">
        <v>0</v>
      </c>
      <c r="E34" s="12">
        <f t="shared" si="0"/>
        <v>0</v>
      </c>
    </row>
    <row r="35" spans="1:5" x14ac:dyDescent="0.25">
      <c r="A35" s="3" t="s">
        <v>292</v>
      </c>
      <c r="B35" s="3" t="s">
        <v>322</v>
      </c>
      <c r="C35" s="16">
        <v>0.80927789090909108</v>
      </c>
      <c r="D35" s="10">
        <v>0</v>
      </c>
      <c r="E35" s="12">
        <f t="shared" si="0"/>
        <v>0</v>
      </c>
    </row>
    <row r="36" spans="1:5" x14ac:dyDescent="0.25">
      <c r="A36" s="3" t="s">
        <v>293</v>
      </c>
      <c r="B36" s="3" t="s">
        <v>322</v>
      </c>
      <c r="C36" s="16">
        <v>0.80726755471698097</v>
      </c>
      <c r="D36" s="10">
        <v>0</v>
      </c>
      <c r="E36" s="12">
        <f t="shared" si="0"/>
        <v>0</v>
      </c>
    </row>
    <row r="37" spans="1:5" x14ac:dyDescent="0.25">
      <c r="A37" s="3" t="s">
        <v>294</v>
      </c>
      <c r="B37" s="3" t="s">
        <v>322</v>
      </c>
      <c r="C37" s="16">
        <v>0.237037</v>
      </c>
      <c r="D37" s="10">
        <v>0</v>
      </c>
      <c r="E37" s="12">
        <f t="shared" si="0"/>
        <v>0</v>
      </c>
    </row>
    <row r="38" spans="1:5" x14ac:dyDescent="0.25">
      <c r="A38" s="3" t="s">
        <v>295</v>
      </c>
      <c r="B38" s="3" t="s">
        <v>322</v>
      </c>
      <c r="C38" s="16">
        <v>0.69176953888888904</v>
      </c>
      <c r="D38" s="10">
        <v>0</v>
      </c>
      <c r="E38" s="12">
        <f t="shared" si="0"/>
        <v>0</v>
      </c>
    </row>
    <row r="39" spans="1:5" x14ac:dyDescent="0.25">
      <c r="A39" s="3" t="s">
        <v>296</v>
      </c>
      <c r="B39" s="3" t="s">
        <v>322</v>
      </c>
      <c r="C39" s="16">
        <v>1.8495472422222223</v>
      </c>
      <c r="D39" s="10">
        <v>0</v>
      </c>
      <c r="E39" s="12">
        <f t="shared" si="0"/>
        <v>0</v>
      </c>
    </row>
    <row r="40" spans="1:5" x14ac:dyDescent="0.25">
      <c r="A40" s="3" t="s">
        <v>297</v>
      </c>
      <c r="B40" s="3" t="s">
        <v>322</v>
      </c>
      <c r="C40" s="16">
        <v>0.36296295000000006</v>
      </c>
      <c r="D40" s="10">
        <v>0</v>
      </c>
      <c r="E40" s="12">
        <f t="shared" si="0"/>
        <v>0</v>
      </c>
    </row>
    <row r="41" spans="1:5" x14ac:dyDescent="0.25">
      <c r="A41" s="3" t="s">
        <v>298</v>
      </c>
      <c r="B41" s="3" t="s">
        <v>322</v>
      </c>
      <c r="C41" s="16">
        <v>0.57777770000000006</v>
      </c>
      <c r="D41" s="10">
        <v>0</v>
      </c>
      <c r="E41" s="12">
        <f t="shared" si="0"/>
        <v>0</v>
      </c>
    </row>
    <row r="42" spans="1:5" x14ac:dyDescent="0.25">
      <c r="A42" s="3" t="s">
        <v>299</v>
      </c>
      <c r="B42" s="3" t="s">
        <v>322</v>
      </c>
      <c r="C42" s="16">
        <v>0.11111109999999999</v>
      </c>
      <c r="D42" s="10">
        <v>0</v>
      </c>
      <c r="E42" s="12">
        <f t="shared" si="0"/>
        <v>0</v>
      </c>
    </row>
    <row r="43" spans="1:5" x14ac:dyDescent="0.25">
      <c r="A43" s="3" t="s">
        <v>300</v>
      </c>
      <c r="B43" s="3" t="s">
        <v>322</v>
      </c>
      <c r="C43" s="16">
        <v>0.60952377142857139</v>
      </c>
      <c r="D43" s="10">
        <v>0</v>
      </c>
      <c r="E43" s="12">
        <f t="shared" si="0"/>
        <v>0</v>
      </c>
    </row>
    <row r="44" spans="1:5" x14ac:dyDescent="0.25">
      <c r="A44" s="3" t="s">
        <v>301</v>
      </c>
      <c r="B44" s="3" t="s">
        <v>322</v>
      </c>
      <c r="C44" s="16">
        <v>0.53018120851063821</v>
      </c>
      <c r="D44" s="10">
        <v>0</v>
      </c>
      <c r="E44" s="12">
        <f t="shared" si="0"/>
        <v>0</v>
      </c>
    </row>
    <row r="45" spans="1:5" x14ac:dyDescent="0.25">
      <c r="A45" s="3" t="s">
        <v>302</v>
      </c>
      <c r="B45" s="3" t="s">
        <v>322</v>
      </c>
      <c r="C45" s="16">
        <v>0.62962960000000001</v>
      </c>
      <c r="D45" s="10">
        <v>0</v>
      </c>
      <c r="E45" s="12">
        <f t="shared" si="0"/>
        <v>0</v>
      </c>
    </row>
    <row r="46" spans="1:5" x14ac:dyDescent="0.25">
      <c r="A46" s="3" t="s">
        <v>303</v>
      </c>
      <c r="B46" s="3" t="s">
        <v>322</v>
      </c>
      <c r="C46" s="16">
        <v>1.0241134212765957</v>
      </c>
      <c r="D46" s="10">
        <v>0</v>
      </c>
      <c r="E46" s="12">
        <f t="shared" si="0"/>
        <v>0</v>
      </c>
    </row>
    <row r="47" spans="1:5" x14ac:dyDescent="0.25">
      <c r="A47" s="3" t="s">
        <v>304</v>
      </c>
      <c r="B47" s="3" t="s">
        <v>322</v>
      </c>
      <c r="C47" s="16">
        <v>0.17777770000000001</v>
      </c>
      <c r="D47" s="10">
        <v>0</v>
      </c>
      <c r="E47" s="12">
        <f t="shared" si="0"/>
        <v>0</v>
      </c>
    </row>
    <row r="48" spans="1:5" x14ac:dyDescent="0.25">
      <c r="A48" s="3" t="s">
        <v>305</v>
      </c>
      <c r="B48" s="3" t="s">
        <v>322</v>
      </c>
      <c r="C48" s="16">
        <v>0.92273303448275867</v>
      </c>
      <c r="D48" s="10">
        <v>0</v>
      </c>
      <c r="E48" s="12">
        <f t="shared" si="0"/>
        <v>0</v>
      </c>
    </row>
    <row r="49" spans="1:5" x14ac:dyDescent="0.25">
      <c r="A49" s="3" t="s">
        <v>306</v>
      </c>
      <c r="B49" s="3" t="s">
        <v>322</v>
      </c>
      <c r="C49" s="16">
        <v>0.55384615384615388</v>
      </c>
      <c r="D49" s="10">
        <v>0</v>
      </c>
      <c r="E49" s="12">
        <f t="shared" si="0"/>
        <v>0</v>
      </c>
    </row>
    <row r="50" spans="1:5" x14ac:dyDescent="0.25">
      <c r="A50" s="3" t="s">
        <v>307</v>
      </c>
      <c r="B50" s="3" t="s">
        <v>322</v>
      </c>
      <c r="C50" s="16">
        <v>1.0642670154929577</v>
      </c>
      <c r="D50" s="10">
        <v>0</v>
      </c>
      <c r="E50" s="12">
        <f t="shared" si="0"/>
        <v>0</v>
      </c>
    </row>
    <row r="51" spans="1:5" x14ac:dyDescent="0.25">
      <c r="A51" s="3" t="s">
        <v>309</v>
      </c>
      <c r="B51" s="3" t="s">
        <v>322</v>
      </c>
      <c r="C51" s="16">
        <v>1.088709677419355</v>
      </c>
      <c r="D51" s="10">
        <v>0</v>
      </c>
      <c r="E51" s="12">
        <f t="shared" si="0"/>
        <v>0</v>
      </c>
    </row>
    <row r="52" spans="1:5" x14ac:dyDescent="0.25">
      <c r="A52" s="3" t="s">
        <v>310</v>
      </c>
      <c r="B52" s="3" t="s">
        <v>322</v>
      </c>
      <c r="C52" s="16">
        <v>0.35576719142857144</v>
      </c>
      <c r="D52" s="10">
        <v>0</v>
      </c>
      <c r="E52" s="12">
        <f t="shared" si="0"/>
        <v>0</v>
      </c>
    </row>
    <row r="53" spans="1:5" x14ac:dyDescent="0.25">
      <c r="A53" s="3" t="s">
        <v>311</v>
      </c>
      <c r="B53" s="3" t="s">
        <v>322</v>
      </c>
      <c r="C53" s="16">
        <v>1.1742175627906974</v>
      </c>
      <c r="D53" s="10">
        <v>0</v>
      </c>
      <c r="E53" s="12">
        <f t="shared" si="0"/>
        <v>0</v>
      </c>
    </row>
    <row r="54" spans="1:5" x14ac:dyDescent="0.25">
      <c r="A54" s="3" t="s">
        <v>312</v>
      </c>
      <c r="B54" s="3" t="s">
        <v>322</v>
      </c>
      <c r="C54" s="16">
        <v>0.65925920000000005</v>
      </c>
      <c r="D54" s="10">
        <v>0</v>
      </c>
      <c r="E54" s="12">
        <f t="shared" si="0"/>
        <v>0</v>
      </c>
    </row>
    <row r="55" spans="1:5" x14ac:dyDescent="0.25">
      <c r="A55" s="3" t="s">
        <v>315</v>
      </c>
      <c r="B55" s="3" t="s">
        <v>322</v>
      </c>
      <c r="C55" s="16">
        <v>0.78649237058823529</v>
      </c>
      <c r="D55" s="10">
        <v>0</v>
      </c>
      <c r="E55" s="12">
        <f t="shared" si="0"/>
        <v>0</v>
      </c>
    </row>
    <row r="56" spans="1:5" x14ac:dyDescent="0.25">
      <c r="A56" s="3" t="s">
        <v>316</v>
      </c>
      <c r="B56" s="3" t="s">
        <v>322</v>
      </c>
      <c r="C56" s="16">
        <v>0.95660369999999995</v>
      </c>
      <c r="D56" s="10">
        <v>0</v>
      </c>
      <c r="E56" s="12">
        <f t="shared" si="0"/>
        <v>0</v>
      </c>
    </row>
    <row r="57" spans="1:5" x14ac:dyDescent="0.25">
      <c r="A57" s="3" t="s">
        <v>317</v>
      </c>
      <c r="B57" s="3" t="s">
        <v>322</v>
      </c>
      <c r="C57" s="16">
        <v>1.4575256000000003</v>
      </c>
      <c r="D57" s="10">
        <v>0</v>
      </c>
      <c r="E57" s="12">
        <f t="shared" si="0"/>
        <v>0</v>
      </c>
    </row>
    <row r="58" spans="1:5" x14ac:dyDescent="0.25">
      <c r="A58" s="3" t="s">
        <v>318</v>
      </c>
      <c r="B58" s="3" t="s">
        <v>322</v>
      </c>
      <c r="C58" s="16">
        <v>0.92919578378378365</v>
      </c>
      <c r="D58" s="10">
        <v>0</v>
      </c>
      <c r="E58" s="12">
        <f t="shared" ref="E58:E60" si="1">(D58*C58)/1000</f>
        <v>0</v>
      </c>
    </row>
    <row r="59" spans="1:5" x14ac:dyDescent="0.25">
      <c r="A59" s="3" t="s">
        <v>320</v>
      </c>
      <c r="B59" s="3" t="s">
        <v>322</v>
      </c>
      <c r="C59" s="16">
        <v>3.5481481000000001</v>
      </c>
      <c r="D59" s="10">
        <v>0</v>
      </c>
      <c r="E59" s="12">
        <f t="shared" si="1"/>
        <v>0</v>
      </c>
    </row>
    <row r="60" spans="1:5" x14ac:dyDescent="0.25">
      <c r="A60" s="3" t="s">
        <v>321</v>
      </c>
      <c r="B60" s="3" t="s">
        <v>322</v>
      </c>
      <c r="C60" s="16">
        <v>0.59298237631578954</v>
      </c>
      <c r="D60" s="10">
        <v>0</v>
      </c>
      <c r="E60" s="12">
        <f t="shared" si="1"/>
        <v>0</v>
      </c>
    </row>
    <row r="61" spans="1:5" x14ac:dyDescent="0.25">
      <c r="A61" s="3"/>
      <c r="B61" s="3"/>
      <c r="C61" s="16"/>
      <c r="D61" s="10"/>
      <c r="E61" s="12"/>
    </row>
    <row r="62" spans="1:5" x14ac:dyDescent="0.25">
      <c r="A62" s="3"/>
      <c r="B62" s="3"/>
      <c r="C62" s="16"/>
      <c r="D62" s="10"/>
      <c r="E62" s="12"/>
    </row>
    <row r="63" spans="1:5" x14ac:dyDescent="0.25">
      <c r="A63" s="3"/>
      <c r="B63" s="3"/>
      <c r="C63" s="16"/>
      <c r="D63" s="10"/>
      <c r="E63" s="12"/>
    </row>
    <row r="64" spans="1:5" x14ac:dyDescent="0.25">
      <c r="A64" s="3"/>
      <c r="B64" s="3"/>
      <c r="C64" s="16"/>
      <c r="D64" s="10"/>
      <c r="E64" s="12"/>
    </row>
    <row r="65" spans="1:5" x14ac:dyDescent="0.25">
      <c r="A65" s="3"/>
      <c r="B65" s="3"/>
      <c r="C65" s="16"/>
      <c r="D65" s="10"/>
      <c r="E65" s="12"/>
    </row>
    <row r="66" spans="1:5" x14ac:dyDescent="0.25">
      <c r="A66" s="3"/>
      <c r="B66" s="3"/>
      <c r="C66" s="16"/>
      <c r="D66" s="10"/>
      <c r="E66" s="12"/>
    </row>
    <row r="67" spans="1:5" x14ac:dyDescent="0.25">
      <c r="A67" s="3"/>
      <c r="B67" s="3"/>
      <c r="C67" s="16"/>
      <c r="D67" s="10"/>
      <c r="E67" s="12"/>
    </row>
    <row r="68" spans="1:5" x14ac:dyDescent="0.25">
      <c r="A68" s="3"/>
      <c r="B68" s="3"/>
      <c r="C68" s="16"/>
      <c r="D68" s="10"/>
      <c r="E68" s="12"/>
    </row>
    <row r="69" spans="1:5" x14ac:dyDescent="0.25">
      <c r="A69" s="3"/>
      <c r="B69" s="3"/>
      <c r="C69" s="16"/>
      <c r="D69" s="10"/>
      <c r="E69" s="12"/>
    </row>
    <row r="70" spans="1:5" x14ac:dyDescent="0.25">
      <c r="A70" s="3"/>
      <c r="B70" s="3"/>
      <c r="C70" s="16"/>
      <c r="D70" s="10"/>
      <c r="E70" s="12"/>
    </row>
    <row r="71" spans="1:5" x14ac:dyDescent="0.25">
      <c r="A71" s="3"/>
      <c r="B71" s="3"/>
      <c r="C71" s="16"/>
      <c r="D71" s="10"/>
      <c r="E71" s="12"/>
    </row>
    <row r="72" spans="1:5" x14ac:dyDescent="0.25">
      <c r="A72" s="3"/>
      <c r="B72" s="3"/>
      <c r="C72" s="16"/>
      <c r="D72" s="10"/>
      <c r="E72" s="12"/>
    </row>
    <row r="73" spans="1:5" x14ac:dyDescent="0.25">
      <c r="A73" s="3"/>
      <c r="B73" s="3"/>
      <c r="C73" s="16"/>
      <c r="D73" s="10"/>
      <c r="E73" s="12"/>
    </row>
    <row r="74" spans="1:5" x14ac:dyDescent="0.25">
      <c r="A74" s="3"/>
      <c r="B74" s="3"/>
      <c r="C74" s="16"/>
      <c r="D74" s="10"/>
      <c r="E74" s="12"/>
    </row>
    <row r="75" spans="1:5" x14ac:dyDescent="0.25">
      <c r="A75" s="3"/>
      <c r="B75" s="3"/>
      <c r="C75" s="16"/>
      <c r="D75" s="10"/>
      <c r="E75" s="12"/>
    </row>
    <row r="76" spans="1:5" x14ac:dyDescent="0.25">
      <c r="A76" s="3"/>
      <c r="B76" s="3"/>
      <c r="C76" s="16"/>
      <c r="D76" s="10"/>
      <c r="E76" s="12"/>
    </row>
    <row r="77" spans="1:5" x14ac:dyDescent="0.25">
      <c r="A77" s="3"/>
      <c r="B77" s="3"/>
      <c r="C77" s="16"/>
      <c r="D77" s="10"/>
      <c r="E77" s="12"/>
    </row>
    <row r="78" spans="1:5" x14ac:dyDescent="0.25">
      <c r="A78" s="3"/>
      <c r="B78" s="3"/>
      <c r="C78" s="16"/>
      <c r="D78" s="10"/>
      <c r="E78" s="12"/>
    </row>
    <row r="79" spans="1:5" x14ac:dyDescent="0.25">
      <c r="A79" s="3"/>
      <c r="B79" s="3"/>
      <c r="C79" s="16"/>
      <c r="D79" s="10"/>
      <c r="E79" s="12"/>
    </row>
    <row r="80" spans="1:5" x14ac:dyDescent="0.25">
      <c r="A80" s="3"/>
      <c r="B80" s="3"/>
      <c r="C80" s="16"/>
      <c r="D80" s="10"/>
      <c r="E80" s="12"/>
    </row>
    <row r="81" spans="1:5" x14ac:dyDescent="0.25">
      <c r="A81" s="3"/>
      <c r="B81" s="3"/>
      <c r="C81" s="16"/>
      <c r="D81" s="10"/>
      <c r="E81" s="12"/>
    </row>
    <row r="82" spans="1:5" x14ac:dyDescent="0.25">
      <c r="A82" s="3"/>
      <c r="B82" s="3"/>
      <c r="C82" s="16"/>
      <c r="D82" s="10"/>
      <c r="E82" s="12"/>
    </row>
    <row r="83" spans="1:5" x14ac:dyDescent="0.25">
      <c r="A83" s="3"/>
      <c r="B83" s="3"/>
      <c r="C83" s="16"/>
      <c r="D83" s="10"/>
      <c r="E83" s="12"/>
    </row>
    <row r="84" spans="1:5" x14ac:dyDescent="0.25">
      <c r="A84" s="3"/>
      <c r="B84" s="3"/>
      <c r="C84" s="16"/>
      <c r="D84" s="10"/>
      <c r="E84" s="12"/>
    </row>
    <row r="85" spans="1:5" x14ac:dyDescent="0.25">
      <c r="A85" s="3"/>
      <c r="B85" s="3"/>
      <c r="C85" s="16"/>
      <c r="D85" s="10"/>
      <c r="E85" s="12"/>
    </row>
    <row r="86" spans="1:5" x14ac:dyDescent="0.25">
      <c r="A86" s="3"/>
      <c r="B86" s="3"/>
      <c r="C86" s="16"/>
      <c r="D86" s="10"/>
      <c r="E86" s="12"/>
    </row>
    <row r="87" spans="1:5" x14ac:dyDescent="0.25">
      <c r="A87" s="3"/>
      <c r="B87" s="3"/>
      <c r="C87" s="16"/>
      <c r="D87" s="10"/>
      <c r="E87" s="12"/>
    </row>
    <row r="88" spans="1:5" x14ac:dyDescent="0.25">
      <c r="A88" s="3"/>
      <c r="B88" s="3"/>
      <c r="C88" s="16"/>
      <c r="D88" s="10"/>
      <c r="E88" s="12"/>
    </row>
    <row r="89" spans="1:5" x14ac:dyDescent="0.25">
      <c r="A89" s="3"/>
      <c r="B89" s="3"/>
      <c r="C89" s="16"/>
      <c r="D89" s="10"/>
      <c r="E89" s="12"/>
    </row>
    <row r="90" spans="1:5" x14ac:dyDescent="0.25">
      <c r="A90" s="3"/>
      <c r="B90" s="3"/>
      <c r="C90" s="16"/>
      <c r="D90" s="10"/>
      <c r="E90" s="12"/>
    </row>
    <row r="91" spans="1:5" x14ac:dyDescent="0.25">
      <c r="A91" s="3"/>
      <c r="B91" s="3"/>
      <c r="C91" s="16"/>
      <c r="D91" s="10"/>
      <c r="E91" s="12"/>
    </row>
    <row r="92" spans="1:5" x14ac:dyDescent="0.25">
      <c r="A92" s="3"/>
      <c r="B92" s="3"/>
      <c r="C92" s="16"/>
      <c r="D92" s="10"/>
      <c r="E92" s="12"/>
    </row>
    <row r="93" spans="1:5" x14ac:dyDescent="0.25">
      <c r="A93" s="3"/>
      <c r="B93" s="3"/>
      <c r="C93" s="16"/>
      <c r="D93" s="10"/>
      <c r="E93" s="12"/>
    </row>
    <row r="94" spans="1:5" x14ac:dyDescent="0.25">
      <c r="A94" s="3"/>
      <c r="B94" s="3"/>
      <c r="C94" s="16"/>
      <c r="D94" s="10"/>
      <c r="E94" s="12"/>
    </row>
    <row r="95" spans="1:5" x14ac:dyDescent="0.25">
      <c r="A95" s="3"/>
      <c r="B95" s="3"/>
      <c r="C95" s="16"/>
      <c r="D95" s="10"/>
      <c r="E95" s="12"/>
    </row>
    <row r="96" spans="1:5" x14ac:dyDescent="0.25">
      <c r="A96" s="3"/>
      <c r="B96" s="3"/>
      <c r="C96" s="16"/>
      <c r="D96" s="10"/>
      <c r="E96" s="12"/>
    </row>
    <row r="97" spans="1:5" x14ac:dyDescent="0.25">
      <c r="A97" s="3"/>
      <c r="B97" s="3"/>
      <c r="C97" s="16"/>
      <c r="D97" s="10"/>
      <c r="E97" s="12"/>
    </row>
    <row r="98" spans="1:5" x14ac:dyDescent="0.25">
      <c r="A98" s="3"/>
      <c r="B98" s="3"/>
      <c r="C98" s="16"/>
      <c r="D98" s="10"/>
      <c r="E98" s="12"/>
    </row>
    <row r="99" spans="1:5" x14ac:dyDescent="0.25">
      <c r="A99" s="3"/>
      <c r="B99" s="3"/>
      <c r="C99" s="16"/>
      <c r="D99" s="10"/>
      <c r="E99" s="12"/>
    </row>
    <row r="100" spans="1:5" x14ac:dyDescent="0.25">
      <c r="A100" s="3"/>
      <c r="B100" s="3"/>
      <c r="C100" s="16"/>
      <c r="D100" s="10"/>
      <c r="E100" s="12"/>
    </row>
    <row r="101" spans="1:5" x14ac:dyDescent="0.25">
      <c r="A101" s="3"/>
      <c r="B101" s="3"/>
      <c r="C101" s="16"/>
      <c r="D101" s="10"/>
      <c r="E101" s="12"/>
    </row>
    <row r="102" spans="1:5" x14ac:dyDescent="0.25">
      <c r="A102" s="3"/>
      <c r="B102" s="3"/>
      <c r="C102" s="16"/>
      <c r="D102" s="10"/>
      <c r="E102" s="12"/>
    </row>
    <row r="103" spans="1:5" x14ac:dyDescent="0.25">
      <c r="A103" s="3"/>
      <c r="B103" s="3"/>
      <c r="C103" s="16"/>
      <c r="D103" s="10"/>
      <c r="E103" s="12"/>
    </row>
    <row r="104" spans="1:5" x14ac:dyDescent="0.25">
      <c r="A104" s="3"/>
      <c r="B104" s="3"/>
      <c r="C104" s="16"/>
      <c r="D104" s="10"/>
      <c r="E104" s="12"/>
    </row>
    <row r="105" spans="1:5" x14ac:dyDescent="0.25">
      <c r="A105" s="3"/>
      <c r="B105" s="3"/>
      <c r="C105" s="16"/>
      <c r="D105" s="10"/>
      <c r="E105" s="12"/>
    </row>
    <row r="106" spans="1:5" x14ac:dyDescent="0.25">
      <c r="A106" s="3"/>
      <c r="B106" s="3"/>
      <c r="C106" s="16"/>
      <c r="D106" s="10"/>
      <c r="E106" s="12"/>
    </row>
    <row r="107" spans="1:5" x14ac:dyDescent="0.25">
      <c r="A107" s="3"/>
      <c r="B107" s="3"/>
      <c r="C107" s="16"/>
      <c r="D107" s="10"/>
      <c r="E107" s="12"/>
    </row>
    <row r="108" spans="1:5" x14ac:dyDescent="0.25">
      <c r="A108" s="3"/>
      <c r="B108" s="3"/>
      <c r="C108" s="16"/>
      <c r="D108" s="10"/>
      <c r="E108" s="12"/>
    </row>
    <row r="109" spans="1:5" x14ac:dyDescent="0.25">
      <c r="A109" s="3"/>
      <c r="B109" s="3"/>
      <c r="C109" s="16"/>
      <c r="D109" s="10"/>
      <c r="E109" s="12"/>
    </row>
    <row r="110" spans="1:5" x14ac:dyDescent="0.25">
      <c r="A110" s="3"/>
      <c r="B110" s="3"/>
      <c r="C110" s="16"/>
      <c r="D110" s="10"/>
      <c r="E110" s="12"/>
    </row>
    <row r="111" spans="1:5" x14ac:dyDescent="0.25">
      <c r="A111" s="3"/>
      <c r="B111" s="3"/>
      <c r="C111" s="16"/>
      <c r="D111" s="10"/>
      <c r="E111" s="12"/>
    </row>
    <row r="112" spans="1:5" x14ac:dyDescent="0.25">
      <c r="A112" s="3"/>
      <c r="B112" s="3"/>
      <c r="C112" s="16"/>
      <c r="D112" s="10"/>
      <c r="E112" s="12"/>
    </row>
    <row r="113" spans="1:5" x14ac:dyDescent="0.25">
      <c r="A113" s="3"/>
      <c r="B113" s="3"/>
      <c r="C113" s="16"/>
      <c r="D113" s="10"/>
      <c r="E113" s="12"/>
    </row>
    <row r="114" spans="1:5" x14ac:dyDescent="0.25">
      <c r="A114" s="3"/>
      <c r="B114" s="3"/>
      <c r="C114" s="16"/>
      <c r="D114" s="10"/>
      <c r="E114" s="1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DF8BA-F4B8-4889-A160-2F8A3CDA8A22}">
  <dimension ref="A1:F75"/>
  <sheetViews>
    <sheetView workbookViewId="0">
      <selection activeCell="D77" sqref="D77"/>
    </sheetView>
  </sheetViews>
  <sheetFormatPr defaultRowHeight="15" x14ac:dyDescent="0.25"/>
  <cols>
    <col min="1" max="1" width="26.85546875" customWidth="1"/>
    <col min="2" max="2" width="41.5703125" customWidth="1"/>
    <col min="3" max="3" width="13.42578125" bestFit="1" customWidth="1"/>
    <col min="4" max="4" width="20.42578125" bestFit="1" customWidth="1"/>
    <col min="5" max="5" width="12.140625" bestFit="1" customWidth="1"/>
    <col min="6" max="6" width="19" bestFit="1" customWidth="1"/>
  </cols>
  <sheetData>
    <row r="1" spans="1:6" x14ac:dyDescent="0.25">
      <c r="A1" s="1" t="s">
        <v>376</v>
      </c>
    </row>
    <row r="3" spans="1:6" x14ac:dyDescent="0.25">
      <c r="A3" s="1" t="s">
        <v>9</v>
      </c>
    </row>
    <row r="4" spans="1:6" x14ac:dyDescent="0.25">
      <c r="A4" t="s">
        <v>10</v>
      </c>
    </row>
    <row r="6" spans="1:6" x14ac:dyDescent="0.25">
      <c r="A6" s="1" t="s">
        <v>7</v>
      </c>
    </row>
    <row r="7" spans="1:6" x14ac:dyDescent="0.25">
      <c r="A7" t="s">
        <v>11</v>
      </c>
    </row>
    <row r="9" spans="1:6" ht="18" x14ac:dyDescent="0.35">
      <c r="A9" s="2" t="s">
        <v>12</v>
      </c>
      <c r="B9" s="2" t="s">
        <v>326</v>
      </c>
      <c r="C9" s="2" t="s">
        <v>14</v>
      </c>
      <c r="D9" s="2" t="s">
        <v>53</v>
      </c>
      <c r="E9" s="2" t="s">
        <v>54</v>
      </c>
      <c r="F9" s="2" t="s">
        <v>55</v>
      </c>
    </row>
    <row r="10" spans="1:6" x14ac:dyDescent="0.25">
      <c r="A10" s="62" t="s">
        <v>333</v>
      </c>
      <c r="B10" s="62" t="s">
        <v>327</v>
      </c>
      <c r="C10" s="3" t="s">
        <v>328</v>
      </c>
      <c r="D10" s="17">
        <v>0.13989414</v>
      </c>
      <c r="E10" s="10">
        <v>0</v>
      </c>
      <c r="F10" s="12">
        <f>(E10*D10)/1000</f>
        <v>0</v>
      </c>
    </row>
    <row r="11" spans="1:6" x14ac:dyDescent="0.25">
      <c r="A11" s="62"/>
      <c r="B11" s="62"/>
      <c r="C11" s="3" t="s">
        <v>329</v>
      </c>
      <c r="D11" s="17">
        <v>0.22514000000000001</v>
      </c>
      <c r="E11" s="10">
        <v>0</v>
      </c>
      <c r="F11" s="12">
        <f t="shared" ref="F11:F49" si="0">(E11*D11)/1000</f>
        <v>0</v>
      </c>
    </row>
    <row r="12" spans="1:6" x14ac:dyDescent="0.25">
      <c r="A12" s="62"/>
      <c r="B12" s="62" t="s">
        <v>330</v>
      </c>
      <c r="C12" s="3" t="s">
        <v>328</v>
      </c>
      <c r="D12" s="17">
        <v>0.16800414</v>
      </c>
      <c r="E12" s="10">
        <v>0</v>
      </c>
      <c r="F12" s="12">
        <f t="shared" si="0"/>
        <v>0</v>
      </c>
    </row>
    <row r="13" spans="1:6" x14ac:dyDescent="0.25">
      <c r="A13" s="62"/>
      <c r="B13" s="62"/>
      <c r="C13" s="3" t="s">
        <v>329</v>
      </c>
      <c r="D13" s="17">
        <v>0.27038999999999996</v>
      </c>
      <c r="E13" s="10">
        <v>0</v>
      </c>
      <c r="F13" s="12">
        <f t="shared" si="0"/>
        <v>0</v>
      </c>
    </row>
    <row r="14" spans="1:6" x14ac:dyDescent="0.25">
      <c r="A14" s="62"/>
      <c r="B14" s="62" t="s">
        <v>331</v>
      </c>
      <c r="C14" s="3" t="s">
        <v>328</v>
      </c>
      <c r="D14" s="17">
        <v>0.20953414000000001</v>
      </c>
      <c r="E14" s="10">
        <v>0</v>
      </c>
      <c r="F14" s="12">
        <f t="shared" si="0"/>
        <v>0</v>
      </c>
    </row>
    <row r="15" spans="1:6" x14ac:dyDescent="0.25">
      <c r="A15" s="62"/>
      <c r="B15" s="62"/>
      <c r="C15" s="3" t="s">
        <v>329</v>
      </c>
      <c r="D15" s="17">
        <v>0.33721999999999996</v>
      </c>
      <c r="E15" s="10">
        <v>0</v>
      </c>
      <c r="F15" s="12">
        <f t="shared" si="0"/>
        <v>0</v>
      </c>
    </row>
    <row r="16" spans="1:6" x14ac:dyDescent="0.25">
      <c r="A16" s="62"/>
      <c r="B16" s="62" t="s">
        <v>332</v>
      </c>
      <c r="C16" s="3" t="s">
        <v>328</v>
      </c>
      <c r="D16" s="17">
        <v>0.17082414000000001</v>
      </c>
      <c r="E16" s="10">
        <v>0</v>
      </c>
      <c r="F16" s="12">
        <f t="shared" si="0"/>
        <v>0</v>
      </c>
    </row>
    <row r="17" spans="1:6" x14ac:dyDescent="0.25">
      <c r="A17" s="62"/>
      <c r="B17" s="62"/>
      <c r="C17" s="3" t="s">
        <v>329</v>
      </c>
      <c r="D17" s="17">
        <v>0.27492</v>
      </c>
      <c r="E17" s="10">
        <v>0</v>
      </c>
      <c r="F17" s="12">
        <f t="shared" si="0"/>
        <v>0</v>
      </c>
    </row>
    <row r="18" spans="1:6" x14ac:dyDescent="0.25">
      <c r="A18" s="62" t="s">
        <v>334</v>
      </c>
      <c r="B18" s="62" t="s">
        <v>327</v>
      </c>
      <c r="C18" s="3" t="s">
        <v>328</v>
      </c>
      <c r="D18" s="17">
        <v>0.14651999999999998</v>
      </c>
      <c r="E18" s="10">
        <v>0</v>
      </c>
      <c r="F18" s="12">
        <f t="shared" si="0"/>
        <v>0</v>
      </c>
    </row>
    <row r="19" spans="1:6" x14ac:dyDescent="0.25">
      <c r="A19" s="62"/>
      <c r="B19" s="62"/>
      <c r="C19" s="3" t="s">
        <v>329</v>
      </c>
      <c r="D19" s="17">
        <v>0.23580000000000001</v>
      </c>
      <c r="E19" s="10">
        <v>0</v>
      </c>
      <c r="F19" s="12">
        <f t="shared" si="0"/>
        <v>0</v>
      </c>
    </row>
    <row r="20" spans="1:6" x14ac:dyDescent="0.25">
      <c r="A20" s="62"/>
      <c r="B20" s="62" t="s">
        <v>330</v>
      </c>
      <c r="C20" s="3" t="s">
        <v>328</v>
      </c>
      <c r="D20" s="17">
        <v>0.18469999999999998</v>
      </c>
      <c r="E20" s="10">
        <v>0</v>
      </c>
      <c r="F20" s="12">
        <f t="shared" si="0"/>
        <v>0</v>
      </c>
    </row>
    <row r="21" spans="1:6" x14ac:dyDescent="0.25">
      <c r="A21" s="62"/>
      <c r="B21" s="62"/>
      <c r="C21" s="3" t="s">
        <v>329</v>
      </c>
      <c r="D21" s="17">
        <v>0.29724000000000006</v>
      </c>
      <c r="E21" s="10">
        <v>0</v>
      </c>
      <c r="F21" s="12">
        <f t="shared" si="0"/>
        <v>0</v>
      </c>
    </row>
    <row r="22" spans="1:6" x14ac:dyDescent="0.25">
      <c r="A22" s="62"/>
      <c r="B22" s="62" t="s">
        <v>331</v>
      </c>
      <c r="C22" s="3" t="s">
        <v>328</v>
      </c>
      <c r="D22" s="17">
        <v>0.27639000000000002</v>
      </c>
      <c r="E22" s="10">
        <v>0</v>
      </c>
      <c r="F22" s="12">
        <f t="shared" si="0"/>
        <v>0</v>
      </c>
    </row>
    <row r="23" spans="1:6" x14ac:dyDescent="0.25">
      <c r="A23" s="62"/>
      <c r="B23" s="62"/>
      <c r="C23" s="3" t="s">
        <v>329</v>
      </c>
      <c r="D23" s="17">
        <v>0.44480000000000003</v>
      </c>
      <c r="E23" s="10">
        <v>0</v>
      </c>
      <c r="F23" s="12">
        <f t="shared" si="0"/>
        <v>0</v>
      </c>
    </row>
    <row r="24" spans="1:6" x14ac:dyDescent="0.25">
      <c r="A24" s="62"/>
      <c r="B24" s="62" t="s">
        <v>332</v>
      </c>
      <c r="C24" s="3" t="s">
        <v>328</v>
      </c>
      <c r="D24" s="17">
        <v>0.17047999999999999</v>
      </c>
      <c r="E24" s="10">
        <v>0</v>
      </c>
      <c r="F24" s="12">
        <f t="shared" si="0"/>
        <v>0</v>
      </c>
    </row>
    <row r="25" spans="1:6" x14ac:dyDescent="0.25">
      <c r="A25" s="62"/>
      <c r="B25" s="62"/>
      <c r="C25" s="3" t="s">
        <v>329</v>
      </c>
      <c r="D25" s="17">
        <v>0.27436000000000005</v>
      </c>
      <c r="E25" s="10">
        <v>0</v>
      </c>
      <c r="F25" s="12">
        <f t="shared" si="0"/>
        <v>0</v>
      </c>
    </row>
    <row r="26" spans="1:6" x14ac:dyDescent="0.25">
      <c r="A26" s="62" t="s">
        <v>335</v>
      </c>
      <c r="B26" s="62" t="s">
        <v>327</v>
      </c>
      <c r="C26" s="3" t="s">
        <v>328</v>
      </c>
      <c r="D26" s="17">
        <v>0.10332</v>
      </c>
      <c r="E26" s="10">
        <v>0</v>
      </c>
      <c r="F26" s="12">
        <f t="shared" si="0"/>
        <v>0</v>
      </c>
    </row>
    <row r="27" spans="1:6" x14ac:dyDescent="0.25">
      <c r="A27" s="62"/>
      <c r="B27" s="62"/>
      <c r="C27" s="3" t="s">
        <v>329</v>
      </c>
      <c r="D27" s="17">
        <v>0.16628000000000001</v>
      </c>
      <c r="E27" s="10">
        <v>0</v>
      </c>
      <c r="F27" s="12">
        <f t="shared" si="0"/>
        <v>0</v>
      </c>
    </row>
    <row r="28" spans="1:6" x14ac:dyDescent="0.25">
      <c r="A28" s="62"/>
      <c r="B28" s="62" t="s">
        <v>330</v>
      </c>
      <c r="C28" s="3" t="s">
        <v>328</v>
      </c>
      <c r="D28" s="17">
        <v>0.10999</v>
      </c>
      <c r="E28" s="10">
        <v>0</v>
      </c>
      <c r="F28" s="12">
        <f t="shared" si="0"/>
        <v>0</v>
      </c>
    </row>
    <row r="29" spans="1:6" x14ac:dyDescent="0.25">
      <c r="A29" s="62"/>
      <c r="B29" s="62"/>
      <c r="C29" s="3" t="s">
        <v>329</v>
      </c>
      <c r="D29" s="17">
        <v>0.17701999999999998</v>
      </c>
      <c r="E29" s="10">
        <v>0</v>
      </c>
      <c r="F29" s="12">
        <f t="shared" si="0"/>
        <v>0</v>
      </c>
    </row>
    <row r="30" spans="1:6" x14ac:dyDescent="0.25">
      <c r="A30" s="62"/>
      <c r="B30" s="62" t="s">
        <v>331</v>
      </c>
      <c r="C30" s="3" t="s">
        <v>328</v>
      </c>
      <c r="D30" s="17">
        <v>0.15490999999999999</v>
      </c>
      <c r="E30" s="10">
        <v>0</v>
      </c>
      <c r="F30" s="12">
        <f t="shared" si="0"/>
        <v>0</v>
      </c>
    </row>
    <row r="31" spans="1:6" x14ac:dyDescent="0.25">
      <c r="A31" s="62"/>
      <c r="B31" s="62"/>
      <c r="C31" s="3" t="s">
        <v>329</v>
      </c>
      <c r="D31" s="17">
        <v>0.24929000000000001</v>
      </c>
      <c r="E31" s="10">
        <v>0</v>
      </c>
      <c r="F31" s="12">
        <f t="shared" si="0"/>
        <v>0</v>
      </c>
    </row>
    <row r="32" spans="1:6" x14ac:dyDescent="0.25">
      <c r="A32" s="62"/>
      <c r="B32" s="62" t="s">
        <v>332</v>
      </c>
      <c r="C32" s="3" t="s">
        <v>328</v>
      </c>
      <c r="D32" s="17">
        <v>0.12004000000000001</v>
      </c>
      <c r="E32" s="10">
        <v>0</v>
      </c>
      <c r="F32" s="12">
        <f t="shared" si="0"/>
        <v>0</v>
      </c>
    </row>
    <row r="33" spans="1:6" x14ac:dyDescent="0.25">
      <c r="A33" s="62"/>
      <c r="B33" s="62"/>
      <c r="C33" s="3" t="s">
        <v>329</v>
      </c>
      <c r="D33" s="17">
        <v>0.19317999999999999</v>
      </c>
      <c r="E33" s="10">
        <v>0</v>
      </c>
      <c r="F33" s="12">
        <f t="shared" si="0"/>
        <v>0</v>
      </c>
    </row>
    <row r="34" spans="1:6" x14ac:dyDescent="0.25">
      <c r="A34" s="62" t="s">
        <v>336</v>
      </c>
      <c r="B34" s="62" t="s">
        <v>327</v>
      </c>
      <c r="C34" s="3" t="s">
        <v>328</v>
      </c>
      <c r="D34" s="17">
        <v>2.2160000000000003E-2</v>
      </c>
      <c r="E34" s="10">
        <v>0</v>
      </c>
      <c r="F34" s="12">
        <f t="shared" si="0"/>
        <v>0</v>
      </c>
    </row>
    <row r="35" spans="1:6" x14ac:dyDescent="0.25">
      <c r="A35" s="62"/>
      <c r="B35" s="62"/>
      <c r="C35" s="3" t="s">
        <v>329</v>
      </c>
      <c r="D35" s="17">
        <v>3.567E-2</v>
      </c>
      <c r="E35" s="10">
        <v>0</v>
      </c>
      <c r="F35" s="12">
        <f t="shared" si="0"/>
        <v>0</v>
      </c>
    </row>
    <row r="36" spans="1:6" x14ac:dyDescent="0.25">
      <c r="A36" s="62"/>
      <c r="B36" s="62" t="s">
        <v>330</v>
      </c>
      <c r="C36" s="3" t="s">
        <v>328</v>
      </c>
      <c r="D36" s="17">
        <v>6.4750000000000002E-2</v>
      </c>
      <c r="E36" s="10">
        <v>0</v>
      </c>
      <c r="F36" s="12">
        <f t="shared" si="0"/>
        <v>0</v>
      </c>
    </row>
    <row r="37" spans="1:6" x14ac:dyDescent="0.25">
      <c r="A37" s="62"/>
      <c r="B37" s="62"/>
      <c r="C37" s="3" t="s">
        <v>329</v>
      </c>
      <c r="D37" s="17">
        <v>0.10421</v>
      </c>
      <c r="E37" s="10">
        <v>0</v>
      </c>
      <c r="F37" s="12">
        <f t="shared" si="0"/>
        <v>0</v>
      </c>
    </row>
    <row r="38" spans="1:6" x14ac:dyDescent="0.25">
      <c r="A38" s="62"/>
      <c r="B38" s="62" t="s">
        <v>331</v>
      </c>
      <c r="C38" s="3" t="s">
        <v>328</v>
      </c>
      <c r="D38" s="17">
        <v>7.4099999999999999E-2</v>
      </c>
      <c r="E38" s="10">
        <v>0</v>
      </c>
      <c r="F38" s="12">
        <f t="shared" si="0"/>
        <v>0</v>
      </c>
    </row>
    <row r="39" spans="1:6" x14ac:dyDescent="0.25">
      <c r="A39" s="62"/>
      <c r="B39" s="62"/>
      <c r="C39" s="3" t="s">
        <v>329</v>
      </c>
      <c r="D39" s="17">
        <v>0.11924</v>
      </c>
      <c r="E39" s="10">
        <v>0</v>
      </c>
      <c r="F39" s="12">
        <f t="shared" si="0"/>
        <v>0</v>
      </c>
    </row>
    <row r="40" spans="1:6" x14ac:dyDescent="0.25">
      <c r="A40" s="62"/>
      <c r="B40" s="62" t="s">
        <v>332</v>
      </c>
      <c r="C40" s="3" t="s">
        <v>328</v>
      </c>
      <c r="D40" s="17">
        <v>6.8399999999999989E-2</v>
      </c>
      <c r="E40" s="10">
        <v>0</v>
      </c>
      <c r="F40" s="12">
        <f t="shared" si="0"/>
        <v>0</v>
      </c>
    </row>
    <row r="41" spans="1:6" x14ac:dyDescent="0.25">
      <c r="A41" s="62"/>
      <c r="B41" s="62"/>
      <c r="C41" s="3" t="s">
        <v>329</v>
      </c>
      <c r="D41" s="17">
        <v>0.11007</v>
      </c>
      <c r="E41" s="10">
        <v>0</v>
      </c>
      <c r="F41" s="12">
        <f t="shared" si="0"/>
        <v>0</v>
      </c>
    </row>
    <row r="42" spans="1:6" x14ac:dyDescent="0.25">
      <c r="A42" s="62" t="s">
        <v>337</v>
      </c>
      <c r="B42" s="62" t="s">
        <v>327</v>
      </c>
      <c r="C42" s="3" t="s">
        <v>328</v>
      </c>
      <c r="D42" s="17">
        <v>0</v>
      </c>
      <c r="E42" s="10">
        <v>0</v>
      </c>
      <c r="F42" s="12">
        <f t="shared" si="0"/>
        <v>0</v>
      </c>
    </row>
    <row r="43" spans="1:6" x14ac:dyDescent="0.25">
      <c r="A43" s="62"/>
      <c r="B43" s="62"/>
      <c r="C43" s="3" t="s">
        <v>329</v>
      </c>
      <c r="D43" s="17">
        <v>0</v>
      </c>
      <c r="E43" s="10">
        <v>0</v>
      </c>
      <c r="F43" s="12">
        <f t="shared" si="0"/>
        <v>0</v>
      </c>
    </row>
    <row r="44" spans="1:6" x14ac:dyDescent="0.25">
      <c r="A44" s="62"/>
      <c r="B44" s="62" t="s">
        <v>330</v>
      </c>
      <c r="C44" s="3" t="s">
        <v>328</v>
      </c>
      <c r="D44" s="17">
        <v>0</v>
      </c>
      <c r="E44" s="10">
        <v>0</v>
      </c>
      <c r="F44" s="12">
        <f t="shared" si="0"/>
        <v>0</v>
      </c>
    </row>
    <row r="45" spans="1:6" x14ac:dyDescent="0.25">
      <c r="A45" s="62"/>
      <c r="B45" s="62"/>
      <c r="C45" s="3" t="s">
        <v>329</v>
      </c>
      <c r="D45" s="17">
        <v>0</v>
      </c>
      <c r="E45" s="10">
        <v>0</v>
      </c>
      <c r="F45" s="12">
        <f t="shared" si="0"/>
        <v>0</v>
      </c>
    </row>
    <row r="46" spans="1:6" x14ac:dyDescent="0.25">
      <c r="A46" s="62"/>
      <c r="B46" s="62" t="s">
        <v>331</v>
      </c>
      <c r="C46" s="3" t="s">
        <v>328</v>
      </c>
      <c r="D46" s="17">
        <v>0</v>
      </c>
      <c r="E46" s="10">
        <v>0</v>
      </c>
      <c r="F46" s="12">
        <f t="shared" si="0"/>
        <v>0</v>
      </c>
    </row>
    <row r="47" spans="1:6" x14ac:dyDescent="0.25">
      <c r="A47" s="62"/>
      <c r="B47" s="62"/>
      <c r="C47" s="3" t="s">
        <v>329</v>
      </c>
      <c r="D47" s="17">
        <v>0</v>
      </c>
      <c r="E47" s="10">
        <v>0</v>
      </c>
      <c r="F47" s="12">
        <f t="shared" si="0"/>
        <v>0</v>
      </c>
    </row>
    <row r="48" spans="1:6" x14ac:dyDescent="0.25">
      <c r="A48" s="62"/>
      <c r="B48" s="62" t="s">
        <v>332</v>
      </c>
      <c r="C48" s="3" t="s">
        <v>328</v>
      </c>
      <c r="D48" s="17">
        <v>0</v>
      </c>
      <c r="E48" s="10">
        <v>0</v>
      </c>
      <c r="F48" s="12">
        <f t="shared" si="0"/>
        <v>0</v>
      </c>
    </row>
    <row r="49" spans="1:6" x14ac:dyDescent="0.25">
      <c r="A49" s="62"/>
      <c r="B49" s="62"/>
      <c r="C49" s="3" t="s">
        <v>329</v>
      </c>
      <c r="D49" s="17">
        <v>0</v>
      </c>
      <c r="E49" s="10">
        <v>0</v>
      </c>
      <c r="F49" s="12">
        <f t="shared" si="0"/>
        <v>0</v>
      </c>
    </row>
    <row r="50" spans="1:6" x14ac:dyDescent="0.25">
      <c r="A50" s="62" t="s">
        <v>377</v>
      </c>
      <c r="B50" s="62" t="s">
        <v>378</v>
      </c>
      <c r="C50" s="3" t="s">
        <v>379</v>
      </c>
      <c r="D50" s="17">
        <v>0.14876</v>
      </c>
      <c r="E50" s="10">
        <v>0</v>
      </c>
      <c r="F50" s="12">
        <f t="shared" ref="F50:F61" si="1">(E50*D50)/1000</f>
        <v>0</v>
      </c>
    </row>
    <row r="51" spans="1:6" x14ac:dyDescent="0.25">
      <c r="A51" s="62"/>
      <c r="B51" s="62"/>
      <c r="C51" s="3" t="s">
        <v>328</v>
      </c>
      <c r="D51" s="17">
        <v>0.20826</v>
      </c>
      <c r="E51" s="10">
        <v>0</v>
      </c>
      <c r="F51" s="12">
        <f t="shared" si="1"/>
        <v>0</v>
      </c>
    </row>
    <row r="52" spans="1:6" x14ac:dyDescent="0.25">
      <c r="A52" s="62"/>
      <c r="B52" s="62" t="s">
        <v>380</v>
      </c>
      <c r="C52" s="3" t="s">
        <v>379</v>
      </c>
      <c r="D52" s="17">
        <v>0.20416000000000001</v>
      </c>
      <c r="E52" s="10">
        <v>0</v>
      </c>
      <c r="F52" s="12">
        <f t="shared" si="1"/>
        <v>0</v>
      </c>
    </row>
    <row r="53" spans="1:6" x14ac:dyDescent="0.25">
      <c r="A53" s="62"/>
      <c r="B53" s="62"/>
      <c r="C53" s="3" t="s">
        <v>328</v>
      </c>
      <c r="D53" s="17">
        <v>0.30624000000000001</v>
      </c>
      <c r="E53" s="10">
        <v>0</v>
      </c>
      <c r="F53" s="12">
        <f t="shared" si="1"/>
        <v>0</v>
      </c>
    </row>
    <row r="54" spans="1:6" x14ac:dyDescent="0.25">
      <c r="A54" s="62" t="s">
        <v>381</v>
      </c>
      <c r="B54" s="3" t="s">
        <v>382</v>
      </c>
      <c r="C54" s="3" t="s">
        <v>379</v>
      </c>
      <c r="D54" s="17">
        <v>0.10778000000000001</v>
      </c>
      <c r="E54" s="10">
        <v>0</v>
      </c>
      <c r="F54" s="12">
        <f t="shared" si="1"/>
        <v>0</v>
      </c>
    </row>
    <row r="55" spans="1:6" x14ac:dyDescent="0.25">
      <c r="A55" s="62"/>
      <c r="B55" s="3" t="s">
        <v>383</v>
      </c>
      <c r="C55" s="3" t="s">
        <v>379</v>
      </c>
      <c r="D55" s="17">
        <v>7.936E-2</v>
      </c>
      <c r="E55" s="10">
        <v>0</v>
      </c>
      <c r="F55" s="12">
        <f t="shared" si="1"/>
        <v>0</v>
      </c>
    </row>
    <row r="56" spans="1:6" x14ac:dyDescent="0.25">
      <c r="A56" s="62"/>
      <c r="B56" s="3" t="s">
        <v>384</v>
      </c>
      <c r="C56" s="3" t="s">
        <v>379</v>
      </c>
      <c r="D56" s="17">
        <v>9.6500000000000002E-2</v>
      </c>
      <c r="E56" s="10">
        <v>0</v>
      </c>
      <c r="F56" s="12">
        <f t="shared" si="1"/>
        <v>0</v>
      </c>
    </row>
    <row r="57" spans="1:6" x14ac:dyDescent="0.25">
      <c r="A57" s="62"/>
      <c r="B57" s="3" t="s">
        <v>385</v>
      </c>
      <c r="C57" s="3" t="s">
        <v>379</v>
      </c>
      <c r="D57" s="17">
        <v>2.733E-2</v>
      </c>
      <c r="E57" s="10">
        <v>0</v>
      </c>
      <c r="F57" s="12">
        <f t="shared" si="1"/>
        <v>0</v>
      </c>
    </row>
    <row r="58" spans="1:6" x14ac:dyDescent="0.25">
      <c r="A58" s="62" t="s">
        <v>386</v>
      </c>
      <c r="B58" s="3" t="s">
        <v>387</v>
      </c>
      <c r="C58" s="3" t="s">
        <v>379</v>
      </c>
      <c r="D58" s="17">
        <v>3.5490000000000001E-2</v>
      </c>
      <c r="E58" s="10">
        <v>0</v>
      </c>
      <c r="F58" s="12">
        <f t="shared" si="1"/>
        <v>0</v>
      </c>
    </row>
    <row r="59" spans="1:6" x14ac:dyDescent="0.25">
      <c r="A59" s="62"/>
      <c r="B59" s="3" t="s">
        <v>388</v>
      </c>
      <c r="C59" s="3" t="s">
        <v>379</v>
      </c>
      <c r="D59" s="17">
        <v>4.4599999999999996E-3</v>
      </c>
      <c r="E59" s="10">
        <v>0</v>
      </c>
      <c r="F59" s="12">
        <f t="shared" si="1"/>
        <v>0</v>
      </c>
    </row>
    <row r="60" spans="1:6" x14ac:dyDescent="0.25">
      <c r="A60" s="62"/>
      <c r="B60" s="3" t="s">
        <v>389</v>
      </c>
      <c r="C60" s="3" t="s">
        <v>379</v>
      </c>
      <c r="D60" s="17">
        <v>2.861E-2</v>
      </c>
      <c r="E60" s="10">
        <v>0</v>
      </c>
      <c r="F60" s="12">
        <f t="shared" si="1"/>
        <v>0</v>
      </c>
    </row>
    <row r="61" spans="1:6" x14ac:dyDescent="0.25">
      <c r="A61" s="62"/>
      <c r="B61" s="3" t="s">
        <v>390</v>
      </c>
      <c r="C61" s="3" t="s">
        <v>379</v>
      </c>
      <c r="D61" s="17">
        <v>2.7809999999999998E-2</v>
      </c>
      <c r="E61" s="10">
        <v>0</v>
      </c>
      <c r="F61" s="12">
        <f t="shared" si="1"/>
        <v>0</v>
      </c>
    </row>
    <row r="62" spans="1:6" x14ac:dyDescent="0.25">
      <c r="A62" s="78" t="s">
        <v>469</v>
      </c>
      <c r="B62" s="46" t="s">
        <v>472</v>
      </c>
      <c r="C62" s="3" t="s">
        <v>379</v>
      </c>
      <c r="D62" s="45">
        <v>0.24586999999999998</v>
      </c>
      <c r="E62" s="10">
        <v>0</v>
      </c>
      <c r="F62" s="12">
        <f t="shared" ref="F62:F75" si="2">(E62*D62)/1000</f>
        <v>0</v>
      </c>
    </row>
    <row r="63" spans="1:6" x14ac:dyDescent="0.25">
      <c r="A63" s="78"/>
      <c r="B63" s="44" t="s">
        <v>470</v>
      </c>
      <c r="C63" s="3" t="s">
        <v>379</v>
      </c>
      <c r="D63" s="45">
        <v>0.15353000000000003</v>
      </c>
      <c r="E63" s="10">
        <v>0</v>
      </c>
      <c r="F63" s="12">
        <f t="shared" si="2"/>
        <v>0</v>
      </c>
    </row>
    <row r="64" spans="1:6" ht="30" x14ac:dyDescent="0.25">
      <c r="A64" s="78"/>
      <c r="B64" s="44" t="s">
        <v>471</v>
      </c>
      <c r="C64" s="3" t="s">
        <v>379</v>
      </c>
      <c r="D64" s="45">
        <v>0.15102000000000002</v>
      </c>
      <c r="E64" s="10">
        <v>0</v>
      </c>
      <c r="F64" s="12">
        <f t="shared" si="2"/>
        <v>0</v>
      </c>
    </row>
    <row r="65" spans="1:6" ht="30" x14ac:dyDescent="0.25">
      <c r="A65" s="78"/>
      <c r="B65" s="44" t="s">
        <v>473</v>
      </c>
      <c r="C65" s="3" t="s">
        <v>379</v>
      </c>
      <c r="D65" s="45">
        <v>0.22652000000000003</v>
      </c>
      <c r="E65" s="10">
        <v>0</v>
      </c>
      <c r="F65" s="12">
        <f t="shared" si="2"/>
        <v>0</v>
      </c>
    </row>
    <row r="66" spans="1:6" x14ac:dyDescent="0.25">
      <c r="A66" s="78"/>
      <c r="B66" s="44" t="s">
        <v>474</v>
      </c>
      <c r="C66" s="3" t="s">
        <v>379</v>
      </c>
      <c r="D66" s="45">
        <v>0.19309000000000001</v>
      </c>
      <c r="E66" s="10">
        <v>0</v>
      </c>
      <c r="F66" s="12">
        <f t="shared" si="2"/>
        <v>0</v>
      </c>
    </row>
    <row r="67" spans="1:6" x14ac:dyDescent="0.25">
      <c r="A67" s="78"/>
      <c r="B67" s="44" t="s">
        <v>475</v>
      </c>
      <c r="C67" s="3" t="s">
        <v>379</v>
      </c>
      <c r="D67" s="45">
        <v>0.14787000000000003</v>
      </c>
      <c r="E67" s="10">
        <v>0</v>
      </c>
      <c r="F67" s="12">
        <f t="shared" si="2"/>
        <v>0</v>
      </c>
    </row>
    <row r="68" spans="1:6" ht="30" x14ac:dyDescent="0.25">
      <c r="A68" s="78"/>
      <c r="B68" s="44" t="s">
        <v>476</v>
      </c>
      <c r="C68" s="3" t="s">
        <v>379</v>
      </c>
      <c r="D68" s="45">
        <v>0.23659000000000002</v>
      </c>
      <c r="E68" s="10">
        <v>0</v>
      </c>
      <c r="F68" s="12">
        <f t="shared" si="2"/>
        <v>0</v>
      </c>
    </row>
    <row r="69" spans="1:6" x14ac:dyDescent="0.25">
      <c r="A69" s="78"/>
      <c r="B69" s="44" t="s">
        <v>477</v>
      </c>
      <c r="C69" s="3" t="s">
        <v>379</v>
      </c>
      <c r="D69" s="45">
        <v>0.42882000000000003</v>
      </c>
      <c r="E69" s="10">
        <v>0</v>
      </c>
      <c r="F69" s="12">
        <f t="shared" si="2"/>
        <v>0</v>
      </c>
    </row>
    <row r="70" spans="1:6" x14ac:dyDescent="0.25">
      <c r="A70" s="78"/>
      <c r="B70" s="44" t="s">
        <v>478</v>
      </c>
      <c r="C70" s="3" t="s">
        <v>379</v>
      </c>
      <c r="D70" s="45">
        <v>0.59147000000000005</v>
      </c>
      <c r="E70" s="10">
        <v>0</v>
      </c>
      <c r="F70" s="12">
        <f t="shared" si="2"/>
        <v>0</v>
      </c>
    </row>
    <row r="71" spans="1:6" ht="30" x14ac:dyDescent="0.25">
      <c r="A71" s="78"/>
      <c r="B71" s="44" t="s">
        <v>479</v>
      </c>
      <c r="C71" s="3" t="s">
        <v>379</v>
      </c>
      <c r="D71" s="45">
        <v>0.18362000000000001</v>
      </c>
      <c r="E71" s="10">
        <v>0</v>
      </c>
      <c r="F71" s="12">
        <f t="shared" si="2"/>
        <v>0</v>
      </c>
    </row>
    <row r="72" spans="1:6" ht="30" x14ac:dyDescent="0.25">
      <c r="A72" s="78"/>
      <c r="B72" s="44" t="s">
        <v>480</v>
      </c>
      <c r="C72" s="3" t="s">
        <v>379</v>
      </c>
      <c r="D72" s="45">
        <v>0.140625</v>
      </c>
      <c r="E72" s="10">
        <v>0</v>
      </c>
      <c r="F72" s="12">
        <f t="shared" si="2"/>
        <v>0</v>
      </c>
    </row>
    <row r="73" spans="1:6" ht="30" x14ac:dyDescent="0.25">
      <c r="A73" s="78"/>
      <c r="B73" s="44" t="s">
        <v>481</v>
      </c>
      <c r="C73" s="3" t="s">
        <v>379</v>
      </c>
      <c r="D73" s="45">
        <v>0.22500000000000001</v>
      </c>
      <c r="E73" s="10">
        <v>0</v>
      </c>
      <c r="F73" s="12">
        <f t="shared" si="2"/>
        <v>0</v>
      </c>
    </row>
    <row r="74" spans="1:6" ht="30" x14ac:dyDescent="0.25">
      <c r="A74" s="78"/>
      <c r="B74" s="44" t="s">
        <v>482</v>
      </c>
      <c r="C74" s="3" t="s">
        <v>379</v>
      </c>
      <c r="D74" s="45">
        <v>0.40781000000000001</v>
      </c>
      <c r="E74" s="10">
        <v>0</v>
      </c>
      <c r="F74" s="12">
        <f t="shared" si="2"/>
        <v>0</v>
      </c>
    </row>
    <row r="75" spans="1:6" x14ac:dyDescent="0.25">
      <c r="A75" s="79"/>
      <c r="B75" s="44" t="s">
        <v>483</v>
      </c>
      <c r="C75" s="3" t="s">
        <v>379</v>
      </c>
      <c r="D75" s="45">
        <v>0.56250999999999995</v>
      </c>
      <c r="E75" s="10">
        <v>0</v>
      </c>
      <c r="F75" s="12">
        <f t="shared" si="2"/>
        <v>0</v>
      </c>
    </row>
  </sheetData>
  <mergeCells count="31">
    <mergeCell ref="A62:A75"/>
    <mergeCell ref="A18:A25"/>
    <mergeCell ref="B18:B19"/>
    <mergeCell ref="B20:B21"/>
    <mergeCell ref="B22:B23"/>
    <mergeCell ref="B24:B25"/>
    <mergeCell ref="A34:A41"/>
    <mergeCell ref="B34:B35"/>
    <mergeCell ref="B36:B37"/>
    <mergeCell ref="B38:B39"/>
    <mergeCell ref="B40:B41"/>
    <mergeCell ref="A26:A33"/>
    <mergeCell ref="B26:B27"/>
    <mergeCell ref="B28:B29"/>
    <mergeCell ref="B30:B31"/>
    <mergeCell ref="B32:B33"/>
    <mergeCell ref="A10:A17"/>
    <mergeCell ref="B10:B11"/>
    <mergeCell ref="B12:B13"/>
    <mergeCell ref="B14:B15"/>
    <mergeCell ref="B16:B17"/>
    <mergeCell ref="A42:A49"/>
    <mergeCell ref="B42:B43"/>
    <mergeCell ref="B44:B45"/>
    <mergeCell ref="B46:B47"/>
    <mergeCell ref="B48:B49"/>
    <mergeCell ref="A50:A53"/>
    <mergeCell ref="B50:B51"/>
    <mergeCell ref="B52:B53"/>
    <mergeCell ref="A54:A57"/>
    <mergeCell ref="A58:A61"/>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02803-C0E9-4670-936C-341BD51AE859}">
  <dimension ref="A1:D23"/>
  <sheetViews>
    <sheetView workbookViewId="0">
      <selection activeCell="A2" sqref="A2"/>
    </sheetView>
  </sheetViews>
  <sheetFormatPr defaultRowHeight="15" x14ac:dyDescent="0.25"/>
  <cols>
    <col min="1" max="1" width="40.5703125" customWidth="1"/>
    <col min="2" max="2" width="51" bestFit="1" customWidth="1"/>
    <col min="3" max="3" width="14.7109375" bestFit="1" customWidth="1"/>
    <col min="4" max="4" width="20.42578125" bestFit="1" customWidth="1"/>
    <col min="5" max="5" width="34.28515625" bestFit="1" customWidth="1"/>
    <col min="6" max="6" width="19" bestFit="1" customWidth="1"/>
  </cols>
  <sheetData>
    <row r="1" spans="1:4" x14ac:dyDescent="0.25">
      <c r="A1" s="1" t="s">
        <v>358</v>
      </c>
    </row>
    <row r="3" spans="1:4" x14ac:dyDescent="0.25">
      <c r="A3" s="1" t="s">
        <v>9</v>
      </c>
    </row>
    <row r="4" spans="1:4" x14ac:dyDescent="0.25">
      <c r="A4" t="s">
        <v>10</v>
      </c>
    </row>
    <row r="6" spans="1:4" x14ac:dyDescent="0.25">
      <c r="A6" s="1" t="s">
        <v>7</v>
      </c>
    </row>
    <row r="7" spans="1:4" x14ac:dyDescent="0.25">
      <c r="A7" t="s">
        <v>11</v>
      </c>
    </row>
    <row r="9" spans="1:4" ht="49.5" customHeight="1" x14ac:dyDescent="0.35">
      <c r="A9" s="19" t="s">
        <v>372</v>
      </c>
      <c r="B9" s="19" t="s">
        <v>374</v>
      </c>
      <c r="C9" s="25" t="s">
        <v>373</v>
      </c>
      <c r="D9" s="19" t="s">
        <v>55</v>
      </c>
    </row>
    <row r="10" spans="1:4" x14ac:dyDescent="0.25">
      <c r="A10" s="23" t="s">
        <v>359</v>
      </c>
      <c r="B10" s="24">
        <v>0.1176</v>
      </c>
      <c r="C10" s="20">
        <v>0</v>
      </c>
      <c r="D10" s="21">
        <f>C10*B10</f>
        <v>0</v>
      </c>
    </row>
    <row r="11" spans="1:4" x14ac:dyDescent="0.25">
      <c r="A11" s="23" t="s">
        <v>360</v>
      </c>
      <c r="B11" s="24">
        <v>0.77</v>
      </c>
      <c r="C11" s="20">
        <v>0</v>
      </c>
      <c r="D11" s="21">
        <f t="shared" ref="D11:D22" si="0">C11*B11</f>
        <v>0</v>
      </c>
    </row>
    <row r="12" spans="1:4" x14ac:dyDescent="0.25">
      <c r="A12" s="23" t="s">
        <v>361</v>
      </c>
      <c r="B12" s="24">
        <v>0.747</v>
      </c>
      <c r="C12" s="20">
        <v>0</v>
      </c>
      <c r="D12" s="21">
        <f t="shared" si="0"/>
        <v>0</v>
      </c>
    </row>
    <row r="13" spans="1:4" x14ac:dyDescent="0.25">
      <c r="A13" s="23" t="s">
        <v>362</v>
      </c>
      <c r="B13" s="24">
        <v>0.755</v>
      </c>
      <c r="C13" s="20">
        <v>0</v>
      </c>
      <c r="D13" s="21">
        <f t="shared" si="0"/>
        <v>0</v>
      </c>
    </row>
    <row r="14" spans="1:4" x14ac:dyDescent="0.25">
      <c r="A14" s="23" t="s">
        <v>363</v>
      </c>
      <c r="B14" s="24">
        <v>0.72850000000000004</v>
      </c>
      <c r="C14" s="20">
        <v>0</v>
      </c>
      <c r="D14" s="21">
        <f t="shared" si="0"/>
        <v>0</v>
      </c>
    </row>
    <row r="15" spans="1:4" x14ac:dyDescent="0.25">
      <c r="A15" s="23" t="s">
        <v>364</v>
      </c>
      <c r="B15" s="24">
        <v>0.58640000000000003</v>
      </c>
      <c r="C15" s="20">
        <v>0</v>
      </c>
      <c r="D15" s="21">
        <f t="shared" si="0"/>
        <v>0</v>
      </c>
    </row>
    <row r="16" spans="1:4" x14ac:dyDescent="0.25">
      <c r="A16" s="23" t="s">
        <v>365</v>
      </c>
      <c r="B16" s="24">
        <v>0.2056</v>
      </c>
      <c r="C16" s="20">
        <v>0</v>
      </c>
      <c r="D16" s="21">
        <f t="shared" si="0"/>
        <v>0</v>
      </c>
    </row>
    <row r="17" spans="1:4" x14ac:dyDescent="0.25">
      <c r="A17" s="23" t="s">
        <v>366</v>
      </c>
      <c r="B17" s="24">
        <v>0.67420000000000002</v>
      </c>
      <c r="C17" s="20">
        <v>0</v>
      </c>
      <c r="D17" s="21">
        <f t="shared" si="0"/>
        <v>0</v>
      </c>
    </row>
    <row r="18" spans="1:4" x14ac:dyDescent="0.25">
      <c r="A18" s="23" t="s">
        <v>367</v>
      </c>
      <c r="B18" s="24">
        <v>0.70779999999999998</v>
      </c>
      <c r="C18" s="20">
        <v>0</v>
      </c>
      <c r="D18" s="21">
        <f t="shared" si="0"/>
        <v>0</v>
      </c>
    </row>
    <row r="19" spans="1:4" x14ac:dyDescent="0.25">
      <c r="A19" s="23" t="s">
        <v>368</v>
      </c>
      <c r="B19" s="24">
        <v>0.69230000000000003</v>
      </c>
      <c r="C19" s="20">
        <v>0</v>
      </c>
      <c r="D19" s="21">
        <f t="shared" si="0"/>
        <v>0</v>
      </c>
    </row>
    <row r="20" spans="1:4" x14ac:dyDescent="0.25">
      <c r="A20" s="23" t="s">
        <v>369</v>
      </c>
      <c r="B20" s="24">
        <v>0.76500000000000001</v>
      </c>
      <c r="C20" s="20">
        <v>0</v>
      </c>
      <c r="D20" s="21">
        <f t="shared" si="0"/>
        <v>0</v>
      </c>
    </row>
    <row r="21" spans="1:4" x14ac:dyDescent="0.25">
      <c r="A21" s="23" t="s">
        <v>370</v>
      </c>
      <c r="B21" s="24">
        <v>0.77059999999999995</v>
      </c>
      <c r="C21" s="20">
        <v>0</v>
      </c>
      <c r="D21" s="21">
        <f t="shared" si="0"/>
        <v>0</v>
      </c>
    </row>
    <row r="22" spans="1:4" x14ac:dyDescent="0.25">
      <c r="A22" s="23" t="s">
        <v>371</v>
      </c>
      <c r="B22" s="24">
        <v>0.70020000000000004</v>
      </c>
      <c r="C22" s="20">
        <v>0</v>
      </c>
      <c r="D22" s="21">
        <f t="shared" si="0"/>
        <v>0</v>
      </c>
    </row>
    <row r="23" spans="1:4" x14ac:dyDescent="0.25">
      <c r="A23" s="23" t="s">
        <v>375</v>
      </c>
      <c r="B23" s="24">
        <f>(0.34075331486473*37.5*52)/1000</f>
        <v>0.66446896398622346</v>
      </c>
      <c r="C23" s="20">
        <v>0</v>
      </c>
      <c r="D23" s="21">
        <f t="shared" ref="D23" si="1">C23*B23</f>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6161C-DDD1-41D9-B231-92F5DC6430B2}">
  <dimension ref="A1:F24"/>
  <sheetViews>
    <sheetView workbookViewId="0">
      <selection activeCell="B24" sqref="B24"/>
    </sheetView>
  </sheetViews>
  <sheetFormatPr defaultRowHeight="15" x14ac:dyDescent="0.25"/>
  <cols>
    <col min="1" max="1" width="15.85546875" bestFit="1" customWidth="1"/>
    <col min="2" max="2" width="30.85546875" bestFit="1" customWidth="1"/>
    <col min="3" max="3" width="16.42578125" bestFit="1" customWidth="1"/>
    <col min="4" max="4" width="20.42578125" bestFit="1" customWidth="1"/>
    <col min="5" max="5" width="12.140625" bestFit="1" customWidth="1"/>
    <col min="6" max="6" width="19" bestFit="1" customWidth="1"/>
    <col min="7" max="7" width="8.140625" bestFit="1" customWidth="1"/>
    <col min="8" max="8" width="9" bestFit="1" customWidth="1"/>
  </cols>
  <sheetData>
    <row r="1" spans="1:6" x14ac:dyDescent="0.25">
      <c r="A1" s="1" t="s">
        <v>449</v>
      </c>
    </row>
    <row r="3" spans="1:6" x14ac:dyDescent="0.25">
      <c r="A3" s="1" t="s">
        <v>9</v>
      </c>
    </row>
    <row r="4" spans="1:6" x14ac:dyDescent="0.25">
      <c r="A4" t="s">
        <v>10</v>
      </c>
    </row>
    <row r="6" spans="1:6" x14ac:dyDescent="0.25">
      <c r="A6" s="1" t="s">
        <v>7</v>
      </c>
    </row>
    <row r="7" spans="1:6" x14ac:dyDescent="0.25">
      <c r="A7" t="s">
        <v>11</v>
      </c>
    </row>
    <row r="8" spans="1:6" x14ac:dyDescent="0.25">
      <c r="A8" s="18" t="s">
        <v>450</v>
      </c>
    </row>
    <row r="10" spans="1:6" ht="18" x14ac:dyDescent="0.35">
      <c r="A10" s="2" t="s">
        <v>12</v>
      </c>
      <c r="B10" s="2" t="s">
        <v>434</v>
      </c>
      <c r="C10" s="19" t="s">
        <v>14</v>
      </c>
      <c r="D10" s="19" t="s">
        <v>53</v>
      </c>
      <c r="E10" s="2" t="s">
        <v>54</v>
      </c>
      <c r="F10" s="2" t="s">
        <v>55</v>
      </c>
    </row>
    <row r="11" spans="1:6" x14ac:dyDescent="0.25">
      <c r="A11" s="80" t="s">
        <v>432</v>
      </c>
      <c r="B11" s="31" t="s">
        <v>435</v>
      </c>
      <c r="C11" s="32" t="s">
        <v>433</v>
      </c>
      <c r="D11" s="22">
        <v>4.5720000000000005E-3</v>
      </c>
      <c r="E11" s="10">
        <v>0</v>
      </c>
      <c r="F11" s="12">
        <f>(E11*D11)/1000</f>
        <v>0</v>
      </c>
    </row>
    <row r="12" spans="1:6" x14ac:dyDescent="0.25">
      <c r="A12" s="81"/>
      <c r="B12" s="31" t="s">
        <v>436</v>
      </c>
      <c r="C12" s="32" t="s">
        <v>433</v>
      </c>
      <c r="D12" s="22">
        <v>9.0339999999999986E-3</v>
      </c>
      <c r="E12" s="10">
        <v>0</v>
      </c>
      <c r="F12" s="12">
        <f t="shared" ref="F12:F24" si="0">(E12*D12)/1000</f>
        <v>0</v>
      </c>
    </row>
    <row r="13" spans="1:6" x14ac:dyDescent="0.25">
      <c r="A13" s="81"/>
      <c r="B13" s="31" t="s">
        <v>437</v>
      </c>
      <c r="C13" s="32" t="s">
        <v>433</v>
      </c>
      <c r="D13" s="22">
        <v>1.0322E-2</v>
      </c>
      <c r="E13" s="10">
        <v>0</v>
      </c>
      <c r="F13" s="12">
        <f t="shared" si="0"/>
        <v>0</v>
      </c>
    </row>
    <row r="14" spans="1:6" x14ac:dyDescent="0.25">
      <c r="A14" s="81"/>
      <c r="B14" s="31" t="s">
        <v>438</v>
      </c>
      <c r="C14" s="32" t="s">
        <v>433</v>
      </c>
      <c r="D14" s="22">
        <v>1.1548000000000001E-2</v>
      </c>
      <c r="E14" s="10">
        <v>0</v>
      </c>
      <c r="F14" s="12">
        <f t="shared" si="0"/>
        <v>0</v>
      </c>
    </row>
    <row r="15" spans="1:6" x14ac:dyDescent="0.25">
      <c r="A15" s="81"/>
      <c r="B15" s="31" t="s">
        <v>439</v>
      </c>
      <c r="C15" s="32" t="s">
        <v>433</v>
      </c>
      <c r="D15" s="22">
        <v>1.0382000000000001E-2</v>
      </c>
      <c r="E15" s="10">
        <v>0</v>
      </c>
      <c r="F15" s="12">
        <f t="shared" si="0"/>
        <v>0</v>
      </c>
    </row>
    <row r="16" spans="1:6" x14ac:dyDescent="0.25">
      <c r="A16" s="81"/>
      <c r="B16" s="31" t="s">
        <v>440</v>
      </c>
      <c r="C16" s="32" t="s">
        <v>433</v>
      </c>
      <c r="D16" s="22">
        <v>3.539E-3</v>
      </c>
      <c r="E16" s="10">
        <v>0</v>
      </c>
      <c r="F16" s="12">
        <f t="shared" si="0"/>
        <v>0</v>
      </c>
    </row>
    <row r="17" spans="1:6" x14ac:dyDescent="0.25">
      <c r="A17" s="81"/>
      <c r="B17" s="31" t="s">
        <v>441</v>
      </c>
      <c r="C17" s="32" t="s">
        <v>433</v>
      </c>
      <c r="D17" s="22">
        <v>1.3232000000000001E-2</v>
      </c>
      <c r="E17" s="10">
        <v>0</v>
      </c>
      <c r="F17" s="12">
        <f t="shared" si="0"/>
        <v>0</v>
      </c>
    </row>
    <row r="18" spans="1:6" x14ac:dyDescent="0.25">
      <c r="A18" s="81"/>
      <c r="B18" s="31" t="s">
        <v>442</v>
      </c>
      <c r="C18" s="32" t="s">
        <v>433</v>
      </c>
      <c r="D18" s="22">
        <v>1.6142E-2</v>
      </c>
      <c r="E18" s="10">
        <v>0</v>
      </c>
      <c r="F18" s="12">
        <f t="shared" si="0"/>
        <v>0</v>
      </c>
    </row>
    <row r="19" spans="1:6" x14ac:dyDescent="0.25">
      <c r="A19" s="81"/>
      <c r="B19" s="31" t="s">
        <v>443</v>
      </c>
      <c r="C19" s="32" t="s">
        <v>433</v>
      </c>
      <c r="D19" s="22">
        <v>3.8578999999999995E-2</v>
      </c>
      <c r="E19" s="10">
        <v>0</v>
      </c>
      <c r="F19" s="12">
        <f t="shared" si="0"/>
        <v>0</v>
      </c>
    </row>
    <row r="20" spans="1:6" x14ac:dyDescent="0.25">
      <c r="A20" s="81"/>
      <c r="B20" s="31" t="s">
        <v>444</v>
      </c>
      <c r="C20" s="32" t="s">
        <v>433</v>
      </c>
      <c r="D20" s="22">
        <v>5.1659000000000004E-2</v>
      </c>
      <c r="E20" s="10">
        <v>0</v>
      </c>
      <c r="F20" s="12">
        <f t="shared" si="0"/>
        <v>0</v>
      </c>
    </row>
    <row r="21" spans="1:6" x14ac:dyDescent="0.25">
      <c r="A21" s="81"/>
      <c r="B21" s="31" t="s">
        <v>445</v>
      </c>
      <c r="C21" s="32" t="s">
        <v>433</v>
      </c>
      <c r="D21" s="22">
        <v>0.37667</v>
      </c>
      <c r="E21" s="10">
        <v>0</v>
      </c>
      <c r="F21" s="12">
        <f t="shared" si="0"/>
        <v>0</v>
      </c>
    </row>
    <row r="22" spans="1:6" x14ac:dyDescent="0.25">
      <c r="A22" s="81"/>
      <c r="B22" s="31" t="s">
        <v>446</v>
      </c>
      <c r="C22" s="32" t="s">
        <v>433</v>
      </c>
      <c r="D22" s="22">
        <v>2.7820000000000001E-2</v>
      </c>
      <c r="E22" s="10">
        <v>0</v>
      </c>
      <c r="F22" s="12">
        <f t="shared" si="0"/>
        <v>0</v>
      </c>
    </row>
    <row r="23" spans="1:6" x14ac:dyDescent="0.25">
      <c r="A23" s="81"/>
      <c r="B23" s="31" t="s">
        <v>447</v>
      </c>
      <c r="C23" s="32" t="s">
        <v>433</v>
      </c>
      <c r="D23" s="22">
        <v>0.57870999999999995</v>
      </c>
      <c r="E23" s="10">
        <v>0</v>
      </c>
      <c r="F23" s="12">
        <f t="shared" si="0"/>
        <v>0</v>
      </c>
    </row>
    <row r="24" spans="1:6" x14ac:dyDescent="0.25">
      <c r="A24" s="82"/>
      <c r="B24" s="31" t="s">
        <v>448</v>
      </c>
      <c r="C24" s="32" t="s">
        <v>433</v>
      </c>
      <c r="D24" s="22">
        <v>0.10614000000000001</v>
      </c>
      <c r="E24" s="10">
        <v>0</v>
      </c>
      <c r="F24" s="12">
        <f t="shared" si="0"/>
        <v>0</v>
      </c>
    </row>
  </sheetData>
  <mergeCells count="1">
    <mergeCell ref="A11:A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1583A-B9A4-4EF3-A0F6-FBD1FF39E2F9}">
  <dimension ref="A1:K20"/>
  <sheetViews>
    <sheetView zoomScaleNormal="100" workbookViewId="0"/>
  </sheetViews>
  <sheetFormatPr defaultColWidth="0" defaultRowHeight="15" zeroHeight="1" x14ac:dyDescent="0.25"/>
  <cols>
    <col min="1" max="1" width="1.42578125" style="37" customWidth="1"/>
    <col min="2" max="11" width="9.140625" style="37" customWidth="1"/>
    <col min="12" max="16384" width="9.140625" hidden="1"/>
  </cols>
  <sheetData>
    <row r="1" spans="1:11" s="43" customFormat="1" ht="24.75" customHeight="1" x14ac:dyDescent="0.35">
      <c r="A1" s="42"/>
      <c r="B1" s="41" t="s">
        <v>5</v>
      </c>
      <c r="C1" s="42"/>
      <c r="D1" s="42"/>
      <c r="E1" s="42"/>
      <c r="F1" s="42"/>
      <c r="G1" s="42"/>
      <c r="H1" s="42"/>
      <c r="I1" s="42"/>
      <c r="J1" s="42"/>
      <c r="K1" s="42"/>
    </row>
    <row r="2" spans="1:11" x14ac:dyDescent="0.25">
      <c r="B2" s="37" t="s">
        <v>8</v>
      </c>
    </row>
    <row r="3" spans="1:11" x14ac:dyDescent="0.25"/>
    <row r="4" spans="1:11" x14ac:dyDescent="0.25">
      <c r="B4" s="57" t="s">
        <v>0</v>
      </c>
      <c r="C4" s="57"/>
      <c r="D4" s="57"/>
      <c r="E4" s="57"/>
      <c r="F4" s="57"/>
      <c r="G4" s="57"/>
      <c r="H4" s="57"/>
      <c r="I4" s="57"/>
      <c r="J4" s="57"/>
    </row>
    <row r="5" spans="1:11" x14ac:dyDescent="0.25">
      <c r="B5" s="57"/>
      <c r="C5" s="57"/>
      <c r="D5" s="57"/>
      <c r="E5" s="57"/>
      <c r="F5" s="57"/>
      <c r="G5" s="57"/>
      <c r="H5" s="57"/>
      <c r="I5" s="57"/>
      <c r="J5" s="57"/>
    </row>
    <row r="6" spans="1:11" x14ac:dyDescent="0.25">
      <c r="B6" s="57"/>
      <c r="C6" s="57"/>
      <c r="D6" s="57"/>
      <c r="E6" s="57"/>
      <c r="F6" s="57"/>
      <c r="G6" s="57"/>
      <c r="H6" s="57"/>
      <c r="I6" s="57"/>
      <c r="J6" s="57"/>
    </row>
    <row r="7" spans="1:11" x14ac:dyDescent="0.25">
      <c r="B7" s="57"/>
      <c r="C7" s="57"/>
      <c r="D7" s="57"/>
      <c r="E7" s="57"/>
      <c r="F7" s="57"/>
      <c r="G7" s="57"/>
      <c r="H7" s="57"/>
      <c r="I7" s="57"/>
      <c r="J7" s="57"/>
    </row>
    <row r="8" spans="1:11" x14ac:dyDescent="0.25"/>
    <row r="9" spans="1:11" x14ac:dyDescent="0.25">
      <c r="B9" s="40" t="s">
        <v>1</v>
      </c>
    </row>
    <row r="10" spans="1:11" ht="51" customHeight="1" x14ac:dyDescent="0.25">
      <c r="B10" s="57" t="s">
        <v>2</v>
      </c>
      <c r="C10" s="57"/>
      <c r="D10" s="57"/>
      <c r="E10" s="57"/>
      <c r="F10" s="57"/>
      <c r="G10" s="57"/>
      <c r="H10" s="57"/>
      <c r="I10" s="57"/>
      <c r="J10" s="57"/>
    </row>
    <row r="11" spans="1:11" x14ac:dyDescent="0.25">
      <c r="B11" s="37" t="s">
        <v>3</v>
      </c>
    </row>
    <row r="12" spans="1:11" x14ac:dyDescent="0.25">
      <c r="B12" s="37" t="s">
        <v>4</v>
      </c>
    </row>
    <row r="13" spans="1:11" x14ac:dyDescent="0.25"/>
    <row r="14" spans="1:11" x14ac:dyDescent="0.25">
      <c r="B14" s="40" t="s">
        <v>6</v>
      </c>
    </row>
    <row r="15" spans="1:11" x14ac:dyDescent="0.25">
      <c r="B15" s="37" t="s">
        <v>324</v>
      </c>
    </row>
    <row r="16" spans="1:11" x14ac:dyDescent="0.25">
      <c r="B16" s="37" t="s">
        <v>325</v>
      </c>
    </row>
    <row r="17" spans="2:10" x14ac:dyDescent="0.25"/>
    <row r="18" spans="2:10" x14ac:dyDescent="0.25">
      <c r="B18" s="40" t="s">
        <v>7</v>
      </c>
    </row>
    <row r="19" spans="2:10" ht="108" customHeight="1" x14ac:dyDescent="0.25">
      <c r="B19" s="57" t="s">
        <v>357</v>
      </c>
      <c r="C19" s="57"/>
      <c r="D19" s="57"/>
      <c r="E19" s="57"/>
      <c r="F19" s="57"/>
      <c r="G19" s="57"/>
      <c r="H19" s="57"/>
      <c r="I19" s="57"/>
      <c r="J19" s="57"/>
    </row>
    <row r="20" spans="2:10" x14ac:dyDescent="0.25"/>
  </sheetData>
  <mergeCells count="3">
    <mergeCell ref="B4:J7"/>
    <mergeCell ref="B10:J10"/>
    <mergeCell ref="B19:J1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65E04-5DBE-4CE1-A1BB-007290D33A22}">
  <dimension ref="A1:I23"/>
  <sheetViews>
    <sheetView zoomScaleNormal="100" workbookViewId="0">
      <selection activeCell="B16" sqref="B16"/>
    </sheetView>
  </sheetViews>
  <sheetFormatPr defaultRowHeight="15" x14ac:dyDescent="0.25"/>
  <cols>
    <col min="1" max="1" width="31.7109375" bestFit="1" customWidth="1"/>
    <col min="2" max="2" width="54.5703125" customWidth="1"/>
  </cols>
  <sheetData>
    <row r="1" spans="1:9" x14ac:dyDescent="0.25">
      <c r="A1" s="1" t="s">
        <v>5</v>
      </c>
    </row>
    <row r="2" spans="1:9" x14ac:dyDescent="0.25">
      <c r="A2" t="s">
        <v>8</v>
      </c>
    </row>
    <row r="4" spans="1:9" ht="35.25" customHeight="1" x14ac:dyDescent="0.25">
      <c r="A4" s="58" t="s">
        <v>451</v>
      </c>
      <c r="B4" s="58"/>
      <c r="C4" s="1"/>
      <c r="D4" s="1"/>
      <c r="E4" s="1"/>
      <c r="F4" s="1"/>
      <c r="G4" s="1"/>
      <c r="H4" s="1"/>
      <c r="I4" s="1"/>
    </row>
    <row r="5" spans="1:9" x14ac:dyDescent="0.25">
      <c r="A5" s="59">
        <f>(B9+B14+B17)</f>
        <v>0</v>
      </c>
      <c r="B5" s="60"/>
    </row>
    <row r="6" spans="1:9" x14ac:dyDescent="0.25">
      <c r="A6" s="60"/>
      <c r="B6" s="60"/>
    </row>
    <row r="7" spans="1:9" x14ac:dyDescent="0.25">
      <c r="A7" s="60"/>
      <c r="B7" s="60"/>
    </row>
    <row r="8" spans="1:9" x14ac:dyDescent="0.25">
      <c r="A8" s="33"/>
      <c r="B8" s="33"/>
    </row>
    <row r="9" spans="1:9" ht="35.25" customHeight="1" x14ac:dyDescent="0.25">
      <c r="A9" s="34" t="s">
        <v>452</v>
      </c>
      <c r="B9" s="35">
        <f>SUM(B10:B12)</f>
        <v>0</v>
      </c>
    </row>
    <row r="10" spans="1:9" ht="35.25" customHeight="1" x14ac:dyDescent="0.25">
      <c r="A10" s="33" t="s">
        <v>453</v>
      </c>
      <c r="B10" s="36">
        <f>SUM('Sc1 (Fuel and Biomass)'!F10:F144)</f>
        <v>0</v>
      </c>
    </row>
    <row r="11" spans="1:9" ht="35.25" customHeight="1" x14ac:dyDescent="0.25">
      <c r="A11" s="33" t="s">
        <v>454</v>
      </c>
      <c r="B11" s="36">
        <f>SUM('Sc1 (Transport)'!F11:F82)</f>
        <v>0</v>
      </c>
    </row>
    <row r="12" spans="1:9" ht="35.25" customHeight="1" x14ac:dyDescent="0.25">
      <c r="A12" s="33" t="s">
        <v>455</v>
      </c>
      <c r="B12" s="36">
        <f>SUM('Sc1 (Fugitive and Process)'!F7:F172)</f>
        <v>0</v>
      </c>
    </row>
    <row r="13" spans="1:9" ht="35.25" customHeight="1" x14ac:dyDescent="0.25">
      <c r="A13" s="33"/>
      <c r="B13" s="36"/>
    </row>
    <row r="14" spans="1:9" ht="35.25" customHeight="1" x14ac:dyDescent="0.25">
      <c r="A14" s="34" t="s">
        <v>456</v>
      </c>
      <c r="B14" s="35">
        <f>SUM(B15)</f>
        <v>0</v>
      </c>
    </row>
    <row r="15" spans="1:9" ht="35.25" customHeight="1" x14ac:dyDescent="0.25">
      <c r="A15" s="33" t="s">
        <v>457</v>
      </c>
      <c r="B15" s="36">
        <f>SUM('Sc2 (Energy)'!F10,'Sc2 (Energy)'!F13,'Sc2 (Energy)'!F14)</f>
        <v>0</v>
      </c>
    </row>
    <row r="16" spans="1:9" ht="35.25" customHeight="1" x14ac:dyDescent="0.25">
      <c r="A16" s="33"/>
      <c r="B16" s="36"/>
    </row>
    <row r="17" spans="1:2" ht="35.25" customHeight="1" x14ac:dyDescent="0.25">
      <c r="A17" s="34" t="s">
        <v>458</v>
      </c>
      <c r="B17" s="35">
        <f>SUM(B18:B23)</f>
        <v>0</v>
      </c>
    </row>
    <row r="18" spans="1:2" ht="35.25" customHeight="1" x14ac:dyDescent="0.25">
      <c r="A18" s="33" t="s">
        <v>459</v>
      </c>
      <c r="B18" s="36">
        <f>SUM('Sc3 (Purchasing)'!E10:E73)</f>
        <v>0</v>
      </c>
    </row>
    <row r="19" spans="1:2" ht="35.25" customHeight="1" x14ac:dyDescent="0.25">
      <c r="A19" s="33" t="s">
        <v>460</v>
      </c>
      <c r="B19" s="36">
        <f>SUM('Sc3 (Capital)'!E11:E114)</f>
        <v>0</v>
      </c>
    </row>
    <row r="20" spans="1:2" ht="35.25" customHeight="1" x14ac:dyDescent="0.25">
      <c r="A20" s="33" t="s">
        <v>461</v>
      </c>
      <c r="B20" s="36">
        <f>SUM('Sc3 (Waste and Water)'!F12:F113)</f>
        <v>0</v>
      </c>
    </row>
    <row r="21" spans="1:2" ht="35.25" customHeight="1" x14ac:dyDescent="0.25">
      <c r="A21" s="33" t="s">
        <v>462</v>
      </c>
      <c r="B21" s="36">
        <f>SUM('Sc3 (Business Travel)'!F10:F61)</f>
        <v>0</v>
      </c>
    </row>
    <row r="22" spans="1:2" ht="35.25" customHeight="1" x14ac:dyDescent="0.25">
      <c r="A22" s="33" t="s">
        <v>463</v>
      </c>
      <c r="B22" s="36">
        <f>SUM('Sc3 (Commuting)'!D10:D23)</f>
        <v>0</v>
      </c>
    </row>
    <row r="23" spans="1:2" ht="35.25" customHeight="1" x14ac:dyDescent="0.25">
      <c r="A23" s="33" t="s">
        <v>464</v>
      </c>
      <c r="B23" s="36">
        <f>SUM('Sc3 (Logistics)'!F11:F24)</f>
        <v>0</v>
      </c>
    </row>
  </sheetData>
  <mergeCells count="2">
    <mergeCell ref="A4:B4"/>
    <mergeCell ref="A5:B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142E0-92A4-485A-8772-88EA9B9A664B}">
  <dimension ref="A1:F144"/>
  <sheetViews>
    <sheetView zoomScaleNormal="100" workbookViewId="0">
      <selection activeCell="I24" sqref="I24"/>
    </sheetView>
  </sheetViews>
  <sheetFormatPr defaultRowHeight="15" x14ac:dyDescent="0.25"/>
  <cols>
    <col min="1" max="1" width="15.85546875" customWidth="1"/>
    <col min="2" max="2" width="51" bestFit="1" customWidth="1"/>
    <col min="3" max="3" width="14.7109375" bestFit="1" customWidth="1"/>
    <col min="4" max="4" width="20.42578125" bestFit="1" customWidth="1"/>
    <col min="5" max="5" width="17.42578125" customWidth="1"/>
    <col min="6" max="6" width="19" bestFit="1" customWidth="1"/>
  </cols>
  <sheetData>
    <row r="1" spans="1:6" x14ac:dyDescent="0.25">
      <c r="A1" s="1" t="s">
        <v>83</v>
      </c>
    </row>
    <row r="3" spans="1:6" x14ac:dyDescent="0.25">
      <c r="A3" s="1" t="s">
        <v>9</v>
      </c>
    </row>
    <row r="4" spans="1:6" x14ac:dyDescent="0.25">
      <c r="A4" t="s">
        <v>10</v>
      </c>
    </row>
    <row r="6" spans="1:6" x14ac:dyDescent="0.25">
      <c r="A6" s="1" t="s">
        <v>7</v>
      </c>
    </row>
    <row r="7" spans="1:6" x14ac:dyDescent="0.25">
      <c r="A7" t="s">
        <v>11</v>
      </c>
    </row>
    <row r="9" spans="1:6" ht="18" x14ac:dyDescent="0.35">
      <c r="A9" s="2" t="s">
        <v>12</v>
      </c>
      <c r="B9" s="2" t="s">
        <v>13</v>
      </c>
      <c r="C9" s="2" t="s">
        <v>14</v>
      </c>
      <c r="D9" s="2" t="s">
        <v>53</v>
      </c>
      <c r="E9" s="2" t="s">
        <v>54</v>
      </c>
      <c r="F9" s="2" t="s">
        <v>55</v>
      </c>
    </row>
    <row r="10" spans="1:6" x14ac:dyDescent="0.25">
      <c r="A10" s="74" t="s">
        <v>15</v>
      </c>
      <c r="B10" s="66" t="s">
        <v>16</v>
      </c>
      <c r="C10" s="3" t="s">
        <v>17</v>
      </c>
      <c r="D10" s="9">
        <v>3033.32</v>
      </c>
      <c r="E10" s="10">
        <v>0</v>
      </c>
      <c r="F10" s="12">
        <f>(E10*D10)/1000</f>
        <v>0</v>
      </c>
    </row>
    <row r="11" spans="1:6" x14ac:dyDescent="0.25">
      <c r="A11" s="75"/>
      <c r="B11" s="67"/>
      <c r="C11" s="3" t="s">
        <v>18</v>
      </c>
      <c r="D11" s="9">
        <v>1.74529</v>
      </c>
      <c r="E11" s="10">
        <v>0</v>
      </c>
      <c r="F11" s="12">
        <f t="shared" ref="F11:F73" si="0">(E11*D11)/1000</f>
        <v>0</v>
      </c>
    </row>
    <row r="12" spans="1:6" x14ac:dyDescent="0.25">
      <c r="A12" s="75"/>
      <c r="B12" s="68"/>
      <c r="C12" s="3" t="s">
        <v>19</v>
      </c>
      <c r="D12" s="9">
        <v>0.22239999999999999</v>
      </c>
      <c r="E12" s="10">
        <v>0</v>
      </c>
      <c r="F12" s="12">
        <f t="shared" si="0"/>
        <v>0</v>
      </c>
    </row>
    <row r="13" spans="1:6" x14ac:dyDescent="0.25">
      <c r="A13" s="75"/>
      <c r="B13" s="66" t="s">
        <v>20</v>
      </c>
      <c r="C13" s="3" t="s">
        <v>17</v>
      </c>
      <c r="D13" s="9">
        <v>2539.25</v>
      </c>
      <c r="E13" s="10">
        <v>0</v>
      </c>
      <c r="F13" s="12">
        <f t="shared" si="0"/>
        <v>0</v>
      </c>
    </row>
    <row r="14" spans="1:6" x14ac:dyDescent="0.25">
      <c r="A14" s="75"/>
      <c r="B14" s="67"/>
      <c r="C14" s="3" t="s">
        <v>18</v>
      </c>
      <c r="D14" s="9">
        <v>0.44435999999999998</v>
      </c>
      <c r="E14" s="10">
        <v>0</v>
      </c>
      <c r="F14" s="12">
        <f t="shared" si="0"/>
        <v>0</v>
      </c>
    </row>
    <row r="15" spans="1:6" x14ac:dyDescent="0.25">
      <c r="A15" s="75"/>
      <c r="B15" s="68"/>
      <c r="C15" s="3" t="s">
        <v>19</v>
      </c>
      <c r="D15" s="9">
        <v>0.18253999999999998</v>
      </c>
      <c r="E15" s="10">
        <v>0</v>
      </c>
      <c r="F15" s="12">
        <f t="shared" si="0"/>
        <v>0</v>
      </c>
    </row>
    <row r="16" spans="1:6" x14ac:dyDescent="0.25">
      <c r="A16" s="75"/>
      <c r="B16" s="66" t="s">
        <v>21</v>
      </c>
      <c r="C16" s="3" t="s">
        <v>17</v>
      </c>
      <c r="D16" s="9">
        <v>2559.17</v>
      </c>
      <c r="E16" s="10">
        <v>0</v>
      </c>
      <c r="F16" s="12">
        <f t="shared" si="0"/>
        <v>0</v>
      </c>
    </row>
    <row r="17" spans="1:6" x14ac:dyDescent="0.25">
      <c r="A17" s="75"/>
      <c r="B17" s="67"/>
      <c r="C17" s="3" t="s">
        <v>18</v>
      </c>
      <c r="D17" s="9">
        <v>1.1579999999999999</v>
      </c>
      <c r="E17" s="10">
        <v>0</v>
      </c>
      <c r="F17" s="12">
        <f t="shared" si="0"/>
        <v>0</v>
      </c>
    </row>
    <row r="18" spans="1:6" x14ac:dyDescent="0.25">
      <c r="A18" s="75"/>
      <c r="B18" s="68"/>
      <c r="C18" s="3" t="s">
        <v>19</v>
      </c>
      <c r="D18" s="9">
        <v>0.18396999999999999</v>
      </c>
      <c r="E18" s="10">
        <v>0</v>
      </c>
      <c r="F18" s="12">
        <f t="shared" si="0"/>
        <v>0</v>
      </c>
    </row>
    <row r="19" spans="1:6" x14ac:dyDescent="0.25">
      <c r="A19" s="75"/>
      <c r="B19" s="66" t="s">
        <v>22</v>
      </c>
      <c r="C19" s="3" t="s">
        <v>17</v>
      </c>
      <c r="D19" s="9">
        <v>2939.29</v>
      </c>
      <c r="E19" s="10">
        <v>0</v>
      </c>
      <c r="F19" s="12">
        <f t="shared" si="0"/>
        <v>0</v>
      </c>
    </row>
    <row r="20" spans="1:6" x14ac:dyDescent="0.25">
      <c r="A20" s="75"/>
      <c r="B20" s="67"/>
      <c r="C20" s="3" t="s">
        <v>18</v>
      </c>
      <c r="D20" s="9">
        <v>1.5570900000000001</v>
      </c>
      <c r="E20" s="10">
        <v>0</v>
      </c>
      <c r="F20" s="12">
        <f t="shared" si="0"/>
        <v>0</v>
      </c>
    </row>
    <row r="21" spans="1:6" x14ac:dyDescent="0.25">
      <c r="A21" s="75"/>
      <c r="B21" s="68"/>
      <c r="C21" s="3" t="s">
        <v>19</v>
      </c>
      <c r="D21" s="9">
        <v>0.21448999999999999</v>
      </c>
      <c r="E21" s="10">
        <v>0</v>
      </c>
      <c r="F21" s="12">
        <f t="shared" si="0"/>
        <v>0</v>
      </c>
    </row>
    <row r="22" spans="1:6" x14ac:dyDescent="0.25">
      <c r="A22" s="75"/>
      <c r="B22" s="66" t="s">
        <v>23</v>
      </c>
      <c r="C22" s="3" t="s">
        <v>17</v>
      </c>
      <c r="D22" s="9">
        <v>2539.25</v>
      </c>
      <c r="E22" s="10">
        <v>0</v>
      </c>
      <c r="F22" s="12">
        <f t="shared" si="0"/>
        <v>0</v>
      </c>
    </row>
    <row r="23" spans="1:6" x14ac:dyDescent="0.25">
      <c r="A23" s="75"/>
      <c r="B23" s="67"/>
      <c r="C23" s="3" t="s">
        <v>24</v>
      </c>
      <c r="D23" s="9">
        <v>2.0157400000000001</v>
      </c>
      <c r="E23" s="10">
        <v>0</v>
      </c>
      <c r="F23" s="12">
        <f t="shared" si="0"/>
        <v>0</v>
      </c>
    </row>
    <row r="24" spans="1:6" x14ac:dyDescent="0.25">
      <c r="A24" s="75"/>
      <c r="B24" s="68"/>
      <c r="C24" s="3" t="s">
        <v>19</v>
      </c>
      <c r="D24" s="9">
        <v>0.18253999999999998</v>
      </c>
      <c r="E24" s="10">
        <v>0</v>
      </c>
      <c r="F24" s="12">
        <f t="shared" si="0"/>
        <v>0</v>
      </c>
    </row>
    <row r="25" spans="1:6" x14ac:dyDescent="0.25">
      <c r="A25" s="75"/>
      <c r="B25" s="66" t="s">
        <v>25</v>
      </c>
      <c r="C25" s="3" t="s">
        <v>17</v>
      </c>
      <c r="D25" s="9">
        <v>2559.17</v>
      </c>
      <c r="E25" s="10">
        <v>0</v>
      </c>
      <c r="F25" s="12">
        <f t="shared" si="0"/>
        <v>0</v>
      </c>
    </row>
    <row r="26" spans="1:6" x14ac:dyDescent="0.25">
      <c r="A26" s="75"/>
      <c r="B26" s="67"/>
      <c r="C26" s="3" t="s">
        <v>24</v>
      </c>
      <c r="D26" s="9">
        <v>2.0315500000000002</v>
      </c>
      <c r="E26" s="10">
        <v>0</v>
      </c>
      <c r="F26" s="12">
        <f t="shared" si="0"/>
        <v>0</v>
      </c>
    </row>
    <row r="27" spans="1:6" x14ac:dyDescent="0.25">
      <c r="A27" s="75"/>
      <c r="B27" s="68"/>
      <c r="C27" s="3" t="s">
        <v>19</v>
      </c>
      <c r="D27" s="9">
        <v>0.18396999999999999</v>
      </c>
      <c r="E27" s="10">
        <v>0</v>
      </c>
      <c r="F27" s="12">
        <f t="shared" si="0"/>
        <v>0</v>
      </c>
    </row>
    <row r="28" spans="1:6" x14ac:dyDescent="0.25">
      <c r="A28" s="75"/>
      <c r="B28" s="66" t="s">
        <v>26</v>
      </c>
      <c r="C28" s="3" t="s">
        <v>17</v>
      </c>
      <c r="D28" s="9">
        <v>2578.25</v>
      </c>
      <c r="E28" s="10">
        <v>0</v>
      </c>
      <c r="F28" s="12">
        <f t="shared" si="0"/>
        <v>0</v>
      </c>
    </row>
    <row r="29" spans="1:6" x14ac:dyDescent="0.25">
      <c r="A29" s="75"/>
      <c r="B29" s="67"/>
      <c r="C29" s="3" t="s">
        <v>18</v>
      </c>
      <c r="D29" s="9">
        <v>0.94440999999999997</v>
      </c>
      <c r="E29" s="10">
        <v>0</v>
      </c>
      <c r="F29" s="12">
        <f t="shared" si="0"/>
        <v>0</v>
      </c>
    </row>
    <row r="30" spans="1:6" x14ac:dyDescent="0.25">
      <c r="A30" s="75"/>
      <c r="B30" s="68"/>
      <c r="C30" s="3" t="s">
        <v>19</v>
      </c>
      <c r="D30" s="9">
        <v>0.18323999999999999</v>
      </c>
      <c r="E30" s="10">
        <v>0</v>
      </c>
      <c r="F30" s="12">
        <f t="shared" si="0"/>
        <v>0</v>
      </c>
    </row>
    <row r="31" spans="1:6" x14ac:dyDescent="0.25">
      <c r="A31" s="75"/>
      <c r="B31" s="66" t="s">
        <v>27</v>
      </c>
      <c r="C31" s="3" t="s">
        <v>17</v>
      </c>
      <c r="D31" s="9">
        <v>2997.55</v>
      </c>
      <c r="E31" s="10">
        <v>0</v>
      </c>
      <c r="F31" s="12">
        <f t="shared" si="0"/>
        <v>0</v>
      </c>
    </row>
    <row r="32" spans="1:6" x14ac:dyDescent="0.25">
      <c r="A32" s="75"/>
      <c r="B32" s="67"/>
      <c r="C32" s="3" t="s">
        <v>18</v>
      </c>
      <c r="D32" s="9">
        <v>1.5435399999999999</v>
      </c>
      <c r="E32" s="10">
        <v>0</v>
      </c>
      <c r="F32" s="12">
        <f t="shared" si="0"/>
        <v>0</v>
      </c>
    </row>
    <row r="33" spans="1:6" x14ac:dyDescent="0.25">
      <c r="A33" s="76"/>
      <c r="B33" s="68"/>
      <c r="C33" s="3" t="s">
        <v>19</v>
      </c>
      <c r="D33" s="9">
        <v>0.21410999999999999</v>
      </c>
      <c r="E33" s="10">
        <v>0</v>
      </c>
      <c r="F33" s="12">
        <f t="shared" si="0"/>
        <v>0</v>
      </c>
    </row>
    <row r="34" spans="1:6" x14ac:dyDescent="0.25">
      <c r="A34" s="66" t="s">
        <v>28</v>
      </c>
      <c r="B34" s="66" t="s">
        <v>29</v>
      </c>
      <c r="C34" s="3" t="s">
        <v>17</v>
      </c>
      <c r="D34" s="9">
        <v>3192.76</v>
      </c>
      <c r="E34" s="10">
        <v>0</v>
      </c>
      <c r="F34" s="12">
        <f t="shared" si="0"/>
        <v>0</v>
      </c>
    </row>
    <row r="35" spans="1:6" x14ac:dyDescent="0.25">
      <c r="A35" s="67"/>
      <c r="B35" s="67"/>
      <c r="C35" s="3" t="s">
        <v>18</v>
      </c>
      <c r="D35" s="9">
        <v>2.3304800000000001</v>
      </c>
      <c r="E35" s="10">
        <v>0</v>
      </c>
      <c r="F35" s="12">
        <f t="shared" si="0"/>
        <v>0</v>
      </c>
    </row>
    <row r="36" spans="1:6" x14ac:dyDescent="0.25">
      <c r="A36" s="67"/>
      <c r="B36" s="68"/>
      <c r="C36" s="3" t="s">
        <v>19</v>
      </c>
      <c r="D36" s="9">
        <v>0.24374999999999999</v>
      </c>
      <c r="E36" s="10">
        <v>0</v>
      </c>
      <c r="F36" s="12">
        <f t="shared" si="0"/>
        <v>0</v>
      </c>
    </row>
    <row r="37" spans="1:6" x14ac:dyDescent="0.25">
      <c r="A37" s="67"/>
      <c r="B37" s="66" t="s">
        <v>30</v>
      </c>
      <c r="C37" s="3" t="s">
        <v>17</v>
      </c>
      <c r="D37" s="9">
        <v>3181.4300000000003</v>
      </c>
      <c r="E37" s="10">
        <v>0</v>
      </c>
      <c r="F37" s="12">
        <f t="shared" si="0"/>
        <v>0</v>
      </c>
    </row>
    <row r="38" spans="1:6" x14ac:dyDescent="0.25">
      <c r="A38" s="67"/>
      <c r="B38" s="67"/>
      <c r="C38" s="3" t="s">
        <v>18</v>
      </c>
      <c r="D38" s="9">
        <v>2.54514</v>
      </c>
      <c r="E38" s="10">
        <v>0</v>
      </c>
      <c r="F38" s="12">
        <f t="shared" si="0"/>
        <v>0</v>
      </c>
    </row>
    <row r="39" spans="1:6" x14ac:dyDescent="0.25">
      <c r="A39" s="67"/>
      <c r="B39" s="68"/>
      <c r="C39" s="3" t="s">
        <v>19</v>
      </c>
      <c r="D39" s="9">
        <v>0.24782000000000001</v>
      </c>
      <c r="E39" s="10">
        <v>0</v>
      </c>
      <c r="F39" s="12">
        <f t="shared" si="0"/>
        <v>0</v>
      </c>
    </row>
    <row r="40" spans="1:6" x14ac:dyDescent="0.25">
      <c r="A40" s="67"/>
      <c r="B40" s="63" t="s">
        <v>31</v>
      </c>
      <c r="C40" s="3" t="s">
        <v>17</v>
      </c>
      <c r="D40" s="9">
        <v>3165.01</v>
      </c>
      <c r="E40" s="10">
        <v>0</v>
      </c>
      <c r="F40" s="12">
        <f t="shared" si="0"/>
        <v>0</v>
      </c>
    </row>
    <row r="41" spans="1:6" x14ac:dyDescent="0.25">
      <c r="A41" s="67"/>
      <c r="B41" s="64"/>
      <c r="C41" s="3" t="s">
        <v>18</v>
      </c>
      <c r="D41" s="9">
        <v>2.54013</v>
      </c>
      <c r="E41" s="10">
        <v>0</v>
      </c>
      <c r="F41" s="12">
        <f t="shared" si="0"/>
        <v>0</v>
      </c>
    </row>
    <row r="42" spans="1:6" x14ac:dyDescent="0.25">
      <c r="A42" s="67"/>
      <c r="B42" s="65"/>
      <c r="C42" s="3" t="s">
        <v>19</v>
      </c>
      <c r="D42" s="9">
        <v>0.24677000000000002</v>
      </c>
      <c r="E42" s="10">
        <v>0</v>
      </c>
      <c r="F42" s="12">
        <f t="shared" si="0"/>
        <v>0</v>
      </c>
    </row>
    <row r="43" spans="1:6" x14ac:dyDescent="0.25">
      <c r="A43" s="67"/>
      <c r="B43" s="63" t="s">
        <v>32</v>
      </c>
      <c r="C43" s="3" t="s">
        <v>17</v>
      </c>
      <c r="D43" s="9">
        <v>3032.89</v>
      </c>
      <c r="E43" s="10">
        <v>0</v>
      </c>
      <c r="F43" s="12">
        <f t="shared" si="0"/>
        <v>0</v>
      </c>
    </row>
    <row r="44" spans="1:6" x14ac:dyDescent="0.25">
      <c r="A44" s="67"/>
      <c r="B44" s="64"/>
      <c r="C44" s="3" t="s">
        <v>18</v>
      </c>
      <c r="D44" s="9">
        <v>2.5578399999999997</v>
      </c>
      <c r="E44" s="10">
        <v>0</v>
      </c>
      <c r="F44" s="12">
        <f t="shared" si="0"/>
        <v>0</v>
      </c>
    </row>
    <row r="45" spans="1:6" x14ac:dyDescent="0.25">
      <c r="A45" s="67"/>
      <c r="B45" s="65"/>
      <c r="C45" s="3" t="s">
        <v>19</v>
      </c>
      <c r="D45" s="9">
        <v>0.24114999999999998</v>
      </c>
      <c r="E45" s="10">
        <v>0</v>
      </c>
      <c r="F45" s="12">
        <f t="shared" si="0"/>
        <v>0</v>
      </c>
    </row>
    <row r="46" spans="1:6" x14ac:dyDescent="0.25">
      <c r="A46" s="67"/>
      <c r="B46" s="63" t="s">
        <v>33</v>
      </c>
      <c r="C46" s="3" t="s">
        <v>17</v>
      </c>
      <c r="D46" s="9">
        <v>3208.7599999999998</v>
      </c>
      <c r="E46" s="10">
        <v>0</v>
      </c>
      <c r="F46" s="12">
        <f t="shared" si="0"/>
        <v>0</v>
      </c>
    </row>
    <row r="47" spans="1:6" x14ac:dyDescent="0.25">
      <c r="A47" s="67"/>
      <c r="B47" s="64"/>
      <c r="C47" s="3" t="s">
        <v>18</v>
      </c>
      <c r="D47" s="9">
        <v>2.6987999999999999</v>
      </c>
      <c r="E47" s="10">
        <v>0</v>
      </c>
      <c r="F47" s="12">
        <f t="shared" si="0"/>
        <v>0</v>
      </c>
    </row>
    <row r="48" spans="1:6" x14ac:dyDescent="0.25">
      <c r="A48" s="67"/>
      <c r="B48" s="65"/>
      <c r="C48" s="3" t="s">
        <v>19</v>
      </c>
      <c r="D48" s="9">
        <v>0.25320999999999999</v>
      </c>
      <c r="E48" s="10">
        <v>0</v>
      </c>
      <c r="F48" s="12">
        <f t="shared" si="0"/>
        <v>0</v>
      </c>
    </row>
    <row r="49" spans="1:6" x14ac:dyDescent="0.25">
      <c r="A49" s="67"/>
      <c r="B49" s="63" t="s">
        <v>34</v>
      </c>
      <c r="C49" s="3" t="s">
        <v>17</v>
      </c>
      <c r="D49" s="9">
        <v>3229.2000000000003</v>
      </c>
      <c r="E49" s="10">
        <v>0</v>
      </c>
      <c r="F49" s="12">
        <f t="shared" si="0"/>
        <v>0</v>
      </c>
    </row>
    <row r="50" spans="1:6" x14ac:dyDescent="0.25">
      <c r="A50" s="67"/>
      <c r="B50" s="64"/>
      <c r="C50" s="3" t="s">
        <v>18</v>
      </c>
      <c r="D50" s="9">
        <v>3.17523</v>
      </c>
      <c r="E50" s="10">
        <v>0</v>
      </c>
      <c r="F50" s="12">
        <f t="shared" si="0"/>
        <v>0</v>
      </c>
    </row>
    <row r="51" spans="1:6" x14ac:dyDescent="0.25">
      <c r="A51" s="67"/>
      <c r="B51" s="65"/>
      <c r="C51" s="3" t="s">
        <v>19</v>
      </c>
      <c r="D51" s="9">
        <v>0.26816000000000001</v>
      </c>
      <c r="E51" s="10">
        <v>0</v>
      </c>
      <c r="F51" s="12">
        <f t="shared" si="0"/>
        <v>0</v>
      </c>
    </row>
    <row r="52" spans="1:6" x14ac:dyDescent="0.25">
      <c r="A52" s="67"/>
      <c r="B52" s="63" t="s">
        <v>35</v>
      </c>
      <c r="C52" s="3" t="s">
        <v>17</v>
      </c>
      <c r="D52" s="9">
        <v>3230.2799999999997</v>
      </c>
      <c r="E52" s="10">
        <v>0</v>
      </c>
      <c r="F52" s="12">
        <f t="shared" si="0"/>
        <v>0</v>
      </c>
    </row>
    <row r="53" spans="1:6" x14ac:dyDescent="0.25">
      <c r="A53" s="67"/>
      <c r="B53" s="64"/>
      <c r="C53" s="3" t="s">
        <v>18</v>
      </c>
      <c r="D53" s="9">
        <v>2.7585700000000002</v>
      </c>
      <c r="E53" s="10">
        <v>0</v>
      </c>
      <c r="F53" s="12">
        <f t="shared" si="0"/>
        <v>0</v>
      </c>
    </row>
    <row r="54" spans="1:6" x14ac:dyDescent="0.25">
      <c r="A54" s="67"/>
      <c r="B54" s="65"/>
      <c r="C54" s="3" t="s">
        <v>19</v>
      </c>
      <c r="D54" s="9">
        <v>0.25678999999999996</v>
      </c>
      <c r="E54" s="10">
        <v>0</v>
      </c>
      <c r="F54" s="12">
        <f t="shared" si="0"/>
        <v>0</v>
      </c>
    </row>
    <row r="55" spans="1:6" x14ac:dyDescent="0.25">
      <c r="A55" s="67"/>
      <c r="B55" s="71" t="s">
        <v>36</v>
      </c>
      <c r="C55" s="3" t="s">
        <v>17</v>
      </c>
      <c r="D55" s="9">
        <v>3181.44</v>
      </c>
      <c r="E55" s="10">
        <v>0</v>
      </c>
      <c r="F55" s="12">
        <f t="shared" si="0"/>
        <v>0</v>
      </c>
    </row>
    <row r="56" spans="1:6" x14ac:dyDescent="0.25">
      <c r="A56" s="67"/>
      <c r="B56" s="72"/>
      <c r="C56" s="3" t="s">
        <v>18</v>
      </c>
      <c r="D56" s="9">
        <v>2.7497199999999999</v>
      </c>
      <c r="E56" s="10">
        <v>0</v>
      </c>
      <c r="F56" s="12">
        <f t="shared" si="0"/>
        <v>0</v>
      </c>
    </row>
    <row r="57" spans="1:6" x14ac:dyDescent="0.25">
      <c r="A57" s="67"/>
      <c r="B57" s="73"/>
      <c r="C57" s="3" t="s">
        <v>19</v>
      </c>
      <c r="D57" s="9">
        <v>0.26417999999999997</v>
      </c>
      <c r="E57" s="10">
        <v>0</v>
      </c>
      <c r="F57" s="12">
        <f t="shared" si="0"/>
        <v>0</v>
      </c>
    </row>
    <row r="58" spans="1:6" x14ac:dyDescent="0.25">
      <c r="A58" s="67"/>
      <c r="B58" s="71" t="s">
        <v>37</v>
      </c>
      <c r="C58" s="3" t="s">
        <v>17</v>
      </c>
      <c r="D58" s="9">
        <v>3142.87</v>
      </c>
      <c r="E58" s="10">
        <v>0</v>
      </c>
      <c r="F58" s="12">
        <f t="shared" si="0"/>
        <v>0</v>
      </c>
    </row>
    <row r="59" spans="1:6" x14ac:dyDescent="0.25">
      <c r="A59" s="67"/>
      <c r="B59" s="72"/>
      <c r="C59" s="3" t="s">
        <v>18</v>
      </c>
      <c r="D59" s="9">
        <v>2.1192699999999998</v>
      </c>
      <c r="E59" s="10">
        <v>0</v>
      </c>
      <c r="F59" s="12">
        <f t="shared" si="0"/>
        <v>0</v>
      </c>
    </row>
    <row r="60" spans="1:6" x14ac:dyDescent="0.25">
      <c r="A60" s="67"/>
      <c r="B60" s="73"/>
      <c r="C60" s="4" t="s">
        <v>19</v>
      </c>
      <c r="D60" s="9">
        <v>0.23651</v>
      </c>
      <c r="E60" s="10">
        <v>0</v>
      </c>
      <c r="F60" s="12">
        <f t="shared" si="0"/>
        <v>0</v>
      </c>
    </row>
    <row r="61" spans="1:6" x14ac:dyDescent="0.25">
      <c r="A61" s="67"/>
      <c r="B61" s="71" t="s">
        <v>38</v>
      </c>
      <c r="C61" s="5" t="s">
        <v>17</v>
      </c>
      <c r="D61" s="9">
        <v>2903.08</v>
      </c>
      <c r="E61" s="10">
        <v>0</v>
      </c>
      <c r="F61" s="12">
        <f t="shared" si="0"/>
        <v>0</v>
      </c>
    </row>
    <row r="62" spans="1:6" x14ac:dyDescent="0.25">
      <c r="A62" s="67"/>
      <c r="B62" s="72"/>
      <c r="C62" s="6" t="s">
        <v>18</v>
      </c>
      <c r="D62" s="9">
        <v>2.1618500000000003</v>
      </c>
      <c r="E62" s="10">
        <v>0</v>
      </c>
      <c r="F62" s="12">
        <f t="shared" si="0"/>
        <v>0</v>
      </c>
    </row>
    <row r="63" spans="1:6" x14ac:dyDescent="0.25">
      <c r="A63" s="67"/>
      <c r="B63" s="73"/>
      <c r="C63" s="7" t="s">
        <v>19</v>
      </c>
      <c r="D63" s="9">
        <v>0.22719</v>
      </c>
      <c r="E63" s="10">
        <v>0</v>
      </c>
      <c r="F63" s="12">
        <f t="shared" si="0"/>
        <v>0</v>
      </c>
    </row>
    <row r="64" spans="1:6" x14ac:dyDescent="0.25">
      <c r="A64" s="67"/>
      <c r="B64" s="63" t="s">
        <v>39</v>
      </c>
      <c r="C64" s="8" t="s">
        <v>17</v>
      </c>
      <c r="D64" s="9">
        <v>3153.9</v>
      </c>
      <c r="E64" s="10">
        <v>0</v>
      </c>
      <c r="F64" s="12">
        <f t="shared" si="0"/>
        <v>0</v>
      </c>
    </row>
    <row r="65" spans="1:6" x14ac:dyDescent="0.25">
      <c r="A65" s="67"/>
      <c r="B65" s="64"/>
      <c r="C65" s="3" t="s">
        <v>18</v>
      </c>
      <c r="D65" s="9">
        <v>2.3397000000000001</v>
      </c>
      <c r="E65" s="10">
        <v>0</v>
      </c>
      <c r="F65" s="12">
        <f t="shared" si="0"/>
        <v>0</v>
      </c>
    </row>
    <row r="66" spans="1:6" x14ac:dyDescent="0.25">
      <c r="A66" s="67"/>
      <c r="B66" s="65"/>
      <c r="C66" s="3" t="s">
        <v>19</v>
      </c>
      <c r="D66" s="9">
        <v>0.24156</v>
      </c>
      <c r="E66" s="10">
        <v>0</v>
      </c>
      <c r="F66" s="12">
        <f t="shared" si="0"/>
        <v>0</v>
      </c>
    </row>
    <row r="67" spans="1:6" x14ac:dyDescent="0.25">
      <c r="A67" s="67"/>
      <c r="B67" s="63" t="s">
        <v>40</v>
      </c>
      <c r="C67" s="3" t="s">
        <v>17</v>
      </c>
      <c r="D67" s="9">
        <v>3229.2000000000003</v>
      </c>
      <c r="E67" s="10">
        <v>0</v>
      </c>
      <c r="F67" s="12">
        <f t="shared" si="0"/>
        <v>0</v>
      </c>
    </row>
    <row r="68" spans="1:6" x14ac:dyDescent="0.25">
      <c r="A68" s="67"/>
      <c r="B68" s="64"/>
      <c r="C68" s="3" t="s">
        <v>18</v>
      </c>
      <c r="D68" s="9">
        <v>3.17523</v>
      </c>
      <c r="E68" s="10">
        <v>0</v>
      </c>
      <c r="F68" s="12">
        <f t="shared" si="0"/>
        <v>0</v>
      </c>
    </row>
    <row r="69" spans="1:6" x14ac:dyDescent="0.25">
      <c r="A69" s="67"/>
      <c r="B69" s="65"/>
      <c r="C69" s="3" t="s">
        <v>19</v>
      </c>
      <c r="D69" s="9">
        <v>0.26816000000000001</v>
      </c>
      <c r="E69" s="10">
        <v>0</v>
      </c>
      <c r="F69" s="12">
        <f t="shared" si="0"/>
        <v>0</v>
      </c>
    </row>
    <row r="70" spans="1:6" x14ac:dyDescent="0.25">
      <c r="A70" s="67"/>
      <c r="B70" s="63" t="s">
        <v>41</v>
      </c>
      <c r="C70" s="3" t="s">
        <v>17</v>
      </c>
      <c r="D70" s="9">
        <v>3230.2799999999997</v>
      </c>
      <c r="E70" s="10">
        <v>0</v>
      </c>
      <c r="F70" s="12">
        <f t="shared" si="0"/>
        <v>0</v>
      </c>
    </row>
    <row r="71" spans="1:6" x14ac:dyDescent="0.25">
      <c r="A71" s="67"/>
      <c r="B71" s="64"/>
      <c r="C71" s="3" t="s">
        <v>18</v>
      </c>
      <c r="D71" s="9">
        <v>2.7585700000000002</v>
      </c>
      <c r="E71" s="10">
        <v>0</v>
      </c>
      <c r="F71" s="12">
        <f t="shared" si="0"/>
        <v>0</v>
      </c>
    </row>
    <row r="72" spans="1:6" x14ac:dyDescent="0.25">
      <c r="A72" s="67"/>
      <c r="B72" s="65"/>
      <c r="C72" s="3" t="s">
        <v>19</v>
      </c>
      <c r="D72" s="9">
        <v>0.25678999999999996</v>
      </c>
      <c r="E72" s="10">
        <v>0</v>
      </c>
      <c r="F72" s="12">
        <f t="shared" si="0"/>
        <v>0</v>
      </c>
    </row>
    <row r="73" spans="1:6" x14ac:dyDescent="0.25">
      <c r="A73" s="67"/>
      <c r="B73" s="63" t="s">
        <v>42</v>
      </c>
      <c r="C73" s="3" t="s">
        <v>17</v>
      </c>
      <c r="D73" s="9">
        <v>2944.81</v>
      </c>
      <c r="E73" s="10">
        <v>0</v>
      </c>
      <c r="F73" s="12">
        <f t="shared" si="0"/>
        <v>0</v>
      </c>
    </row>
    <row r="74" spans="1:6" x14ac:dyDescent="0.25">
      <c r="A74" s="67"/>
      <c r="B74" s="64"/>
      <c r="C74" s="3" t="s">
        <v>18</v>
      </c>
      <c r="D74" s="11"/>
      <c r="E74" s="11"/>
      <c r="F74" s="11"/>
    </row>
    <row r="75" spans="1:6" x14ac:dyDescent="0.25">
      <c r="A75" s="67"/>
      <c r="B75" s="65"/>
      <c r="C75" s="3" t="s">
        <v>19</v>
      </c>
      <c r="D75" s="9">
        <v>0.24667</v>
      </c>
      <c r="E75" s="10">
        <v>0</v>
      </c>
      <c r="F75" s="12">
        <f t="shared" ref="F75:F138" si="1">(E75*D75)/1000</f>
        <v>0</v>
      </c>
    </row>
    <row r="76" spans="1:6" x14ac:dyDescent="0.25">
      <c r="A76" s="67"/>
      <c r="B76" s="63" t="s">
        <v>43</v>
      </c>
      <c r="C76" s="3" t="s">
        <v>17</v>
      </c>
      <c r="D76" s="9">
        <v>3224.57</v>
      </c>
      <c r="E76" s="10">
        <v>0</v>
      </c>
      <c r="F76" s="12">
        <f t="shared" si="1"/>
        <v>0</v>
      </c>
    </row>
    <row r="77" spans="1:6" x14ac:dyDescent="0.25">
      <c r="A77" s="67"/>
      <c r="B77" s="64"/>
      <c r="C77" s="3" t="s">
        <v>18</v>
      </c>
      <c r="D77" s="9">
        <v>2.7536699999999996</v>
      </c>
      <c r="E77" s="10">
        <v>0</v>
      </c>
      <c r="F77" s="12">
        <f t="shared" si="1"/>
        <v>0</v>
      </c>
    </row>
    <row r="78" spans="1:6" x14ac:dyDescent="0.25">
      <c r="A78" s="67"/>
      <c r="B78" s="65"/>
      <c r="C78" s="3" t="s">
        <v>19</v>
      </c>
      <c r="D78" s="9">
        <v>0.25681999999999999</v>
      </c>
      <c r="E78" s="10">
        <v>0</v>
      </c>
      <c r="F78" s="12">
        <f t="shared" si="1"/>
        <v>0</v>
      </c>
    </row>
    <row r="79" spans="1:6" x14ac:dyDescent="0.25">
      <c r="A79" s="67"/>
      <c r="B79" s="63" t="s">
        <v>44</v>
      </c>
      <c r="C79" s="3" t="s">
        <v>17</v>
      </c>
      <c r="D79" s="9">
        <v>3249.99</v>
      </c>
      <c r="E79" s="10">
        <v>0</v>
      </c>
      <c r="F79" s="12">
        <f t="shared" si="1"/>
        <v>0</v>
      </c>
    </row>
    <row r="80" spans="1:6" x14ac:dyDescent="0.25">
      <c r="A80" s="67"/>
      <c r="B80" s="64"/>
      <c r="C80" s="3" t="s">
        <v>18</v>
      </c>
      <c r="D80" s="9">
        <v>2.7753900000000002</v>
      </c>
      <c r="E80" s="10">
        <v>0</v>
      </c>
      <c r="F80" s="12">
        <f t="shared" si="1"/>
        <v>0</v>
      </c>
    </row>
    <row r="81" spans="1:6" x14ac:dyDescent="0.25">
      <c r="A81" s="67"/>
      <c r="B81" s="65"/>
      <c r="C81" s="3" t="s">
        <v>19</v>
      </c>
      <c r="D81" s="9">
        <v>0.25834999999999997</v>
      </c>
      <c r="E81" s="10">
        <v>0</v>
      </c>
      <c r="F81" s="12">
        <f t="shared" si="1"/>
        <v>0</v>
      </c>
    </row>
    <row r="82" spans="1:6" x14ac:dyDescent="0.25">
      <c r="A82" s="67"/>
      <c r="B82" s="63" t="s">
        <v>45</v>
      </c>
      <c r="C82" s="3" t="s">
        <v>17</v>
      </c>
      <c r="D82" s="9">
        <v>3159.4999999999995</v>
      </c>
      <c r="E82" s="10">
        <v>0</v>
      </c>
      <c r="F82" s="12">
        <f t="shared" si="1"/>
        <v>0</v>
      </c>
    </row>
    <row r="83" spans="1:6" x14ac:dyDescent="0.25">
      <c r="A83" s="67"/>
      <c r="B83" s="64"/>
      <c r="C83" s="3" t="s">
        <v>18</v>
      </c>
      <c r="D83" s="9">
        <v>3.10669</v>
      </c>
      <c r="E83" s="10">
        <v>0</v>
      </c>
      <c r="F83" s="12">
        <f t="shared" si="1"/>
        <v>0</v>
      </c>
    </row>
    <row r="84" spans="1:6" x14ac:dyDescent="0.25">
      <c r="A84" s="68"/>
      <c r="B84" s="65"/>
      <c r="C84" s="3" t="s">
        <v>19</v>
      </c>
      <c r="D84" s="9">
        <v>0.26235999999999998</v>
      </c>
      <c r="E84" s="10">
        <v>0</v>
      </c>
      <c r="F84" s="12">
        <f t="shared" si="1"/>
        <v>0</v>
      </c>
    </row>
    <row r="85" spans="1:6" x14ac:dyDescent="0.25">
      <c r="A85" s="66" t="s">
        <v>46</v>
      </c>
      <c r="B85" s="69" t="s">
        <v>47</v>
      </c>
      <c r="C85" s="3" t="s">
        <v>17</v>
      </c>
      <c r="D85" s="9">
        <v>2411.4300000000003</v>
      </c>
      <c r="E85" s="10">
        <v>0</v>
      </c>
      <c r="F85" s="12">
        <f t="shared" si="1"/>
        <v>0</v>
      </c>
    </row>
    <row r="86" spans="1:6" x14ac:dyDescent="0.25">
      <c r="A86" s="67"/>
      <c r="B86" s="70"/>
      <c r="C86" s="3" t="s">
        <v>19</v>
      </c>
      <c r="D86" s="9">
        <v>0.32462999999999997</v>
      </c>
      <c r="E86" s="10">
        <v>0</v>
      </c>
      <c r="F86" s="12">
        <f t="shared" si="1"/>
        <v>0</v>
      </c>
    </row>
    <row r="87" spans="1:6" x14ac:dyDescent="0.25">
      <c r="A87" s="67"/>
      <c r="B87" s="69" t="s">
        <v>48</v>
      </c>
      <c r="C87" s="3" t="s">
        <v>17</v>
      </c>
      <c r="D87" s="9">
        <v>2270.4499999999998</v>
      </c>
      <c r="E87" s="10">
        <v>0</v>
      </c>
      <c r="F87" s="12">
        <f t="shared" si="1"/>
        <v>0</v>
      </c>
    </row>
    <row r="88" spans="1:6" x14ac:dyDescent="0.25">
      <c r="A88" s="67"/>
      <c r="B88" s="70"/>
      <c r="C88" s="3" t="s">
        <v>19</v>
      </c>
      <c r="D88" s="9">
        <v>0.32133</v>
      </c>
      <c r="E88" s="10">
        <v>0</v>
      </c>
      <c r="F88" s="12">
        <f t="shared" si="1"/>
        <v>0</v>
      </c>
    </row>
    <row r="89" spans="1:6" x14ac:dyDescent="0.25">
      <c r="A89" s="67"/>
      <c r="B89" s="69" t="s">
        <v>49</v>
      </c>
      <c r="C89" s="3" t="s">
        <v>17</v>
      </c>
      <c r="D89" s="9">
        <v>2883.2599999999998</v>
      </c>
      <c r="E89" s="10">
        <v>0</v>
      </c>
      <c r="F89" s="12">
        <f t="shared" si="1"/>
        <v>0</v>
      </c>
    </row>
    <row r="90" spans="1:6" x14ac:dyDescent="0.25">
      <c r="A90" s="67"/>
      <c r="B90" s="70"/>
      <c r="C90" s="3" t="s">
        <v>19</v>
      </c>
      <c r="D90" s="9">
        <v>0.34461999999999998</v>
      </c>
      <c r="E90" s="10">
        <v>0</v>
      </c>
      <c r="F90" s="12">
        <f t="shared" si="1"/>
        <v>0</v>
      </c>
    </row>
    <row r="91" spans="1:6" x14ac:dyDescent="0.25">
      <c r="A91" s="67"/>
      <c r="B91" s="69" t="s">
        <v>50</v>
      </c>
      <c r="C91" s="3" t="s">
        <v>17</v>
      </c>
      <c r="D91" s="9">
        <v>3165.24</v>
      </c>
      <c r="E91" s="10">
        <v>0</v>
      </c>
      <c r="F91" s="12">
        <f t="shared" si="1"/>
        <v>0</v>
      </c>
    </row>
    <row r="92" spans="1:6" x14ac:dyDescent="0.25">
      <c r="A92" s="67"/>
      <c r="B92" s="70"/>
      <c r="C92" s="3" t="s">
        <v>19</v>
      </c>
      <c r="D92" s="9">
        <v>0.35797000000000001</v>
      </c>
      <c r="E92" s="10">
        <v>0</v>
      </c>
      <c r="F92" s="12">
        <f t="shared" si="1"/>
        <v>0</v>
      </c>
    </row>
    <row r="93" spans="1:6" x14ac:dyDescent="0.25">
      <c r="A93" s="67"/>
      <c r="B93" s="69" t="s">
        <v>51</v>
      </c>
      <c r="C93" s="3" t="s">
        <v>17</v>
      </c>
      <c r="D93" s="9">
        <v>3386.8700000000003</v>
      </c>
      <c r="E93" s="10">
        <v>0</v>
      </c>
      <c r="F93" s="12">
        <f t="shared" si="1"/>
        <v>0</v>
      </c>
    </row>
    <row r="94" spans="1:6" x14ac:dyDescent="0.25">
      <c r="A94" s="67"/>
      <c r="B94" s="70"/>
      <c r="C94" s="3" t="s">
        <v>19</v>
      </c>
      <c r="D94" s="9">
        <v>0.34094999999999998</v>
      </c>
      <c r="E94" s="10">
        <v>0</v>
      </c>
      <c r="F94" s="12">
        <f t="shared" si="1"/>
        <v>0</v>
      </c>
    </row>
    <row r="95" spans="1:6" x14ac:dyDescent="0.25">
      <c r="A95" s="67"/>
      <c r="B95" s="69" t="s">
        <v>52</v>
      </c>
      <c r="C95" s="3" t="s">
        <v>17</v>
      </c>
      <c r="D95" s="9">
        <v>2266.8999999999996</v>
      </c>
      <c r="E95" s="10">
        <v>0</v>
      </c>
      <c r="F95" s="12">
        <f t="shared" si="1"/>
        <v>0</v>
      </c>
    </row>
    <row r="96" spans="1:6" x14ac:dyDescent="0.25">
      <c r="A96" s="68"/>
      <c r="B96" s="70"/>
      <c r="C96" s="3" t="s">
        <v>19</v>
      </c>
      <c r="D96" s="9">
        <v>0.32133</v>
      </c>
      <c r="E96" s="10">
        <v>0</v>
      </c>
      <c r="F96" s="12">
        <f t="shared" si="1"/>
        <v>0</v>
      </c>
    </row>
    <row r="97" spans="1:6" x14ac:dyDescent="0.25">
      <c r="A97" s="63" t="s">
        <v>61</v>
      </c>
      <c r="B97" s="62" t="s">
        <v>62</v>
      </c>
      <c r="C97" s="3" t="s">
        <v>18</v>
      </c>
      <c r="D97" s="9">
        <v>9.0100000000000006E-3</v>
      </c>
      <c r="E97" s="10">
        <v>0</v>
      </c>
      <c r="F97" s="12">
        <f t="shared" si="1"/>
        <v>0</v>
      </c>
    </row>
    <row r="98" spans="1:6" x14ac:dyDescent="0.25">
      <c r="A98" s="64"/>
      <c r="B98" s="62"/>
      <c r="C98" s="3" t="s">
        <v>63</v>
      </c>
      <c r="D98" s="9">
        <v>0.42338999999999999</v>
      </c>
      <c r="E98" s="10">
        <v>0</v>
      </c>
      <c r="F98" s="12">
        <f t="shared" si="1"/>
        <v>0</v>
      </c>
    </row>
    <row r="99" spans="1:6" x14ac:dyDescent="0.25">
      <c r="A99" s="64"/>
      <c r="B99" s="62"/>
      <c r="C99" s="3" t="s">
        <v>64</v>
      </c>
      <c r="D99" s="9">
        <v>1.1350000000000001E-2</v>
      </c>
      <c r="E99" s="10">
        <v>0</v>
      </c>
      <c r="F99" s="12">
        <f t="shared" si="1"/>
        <v>0</v>
      </c>
    </row>
    <row r="100" spans="1:6" x14ac:dyDescent="0.25">
      <c r="A100" s="64"/>
      <c r="B100" s="62" t="s">
        <v>65</v>
      </c>
      <c r="C100" s="3" t="s">
        <v>18</v>
      </c>
      <c r="D100" s="9">
        <v>0.16750999999999999</v>
      </c>
      <c r="E100" s="10">
        <v>0</v>
      </c>
      <c r="F100" s="12">
        <f t="shared" si="1"/>
        <v>0</v>
      </c>
    </row>
    <row r="101" spans="1:6" x14ac:dyDescent="0.25">
      <c r="A101" s="64"/>
      <c r="B101" s="62"/>
      <c r="C101" s="3" t="s">
        <v>63</v>
      </c>
      <c r="D101" s="9">
        <v>5.0596100000000002</v>
      </c>
      <c r="E101" s="10">
        <v>0</v>
      </c>
      <c r="F101" s="12">
        <f t="shared" si="1"/>
        <v>0</v>
      </c>
    </row>
    <row r="102" spans="1:6" x14ac:dyDescent="0.25">
      <c r="A102" s="64"/>
      <c r="B102" s="62"/>
      <c r="C102" s="3" t="s">
        <v>64</v>
      </c>
      <c r="D102" s="9">
        <v>0.18822</v>
      </c>
      <c r="E102" s="10">
        <v>0</v>
      </c>
      <c r="F102" s="12">
        <f t="shared" si="1"/>
        <v>0</v>
      </c>
    </row>
    <row r="103" spans="1:6" x14ac:dyDescent="0.25">
      <c r="A103" s="64"/>
      <c r="B103" s="61" t="s">
        <v>66</v>
      </c>
      <c r="C103" s="3" t="s">
        <v>18</v>
      </c>
      <c r="D103" s="11"/>
      <c r="E103" s="11"/>
      <c r="F103" s="11"/>
    </row>
    <row r="104" spans="1:6" x14ac:dyDescent="0.25">
      <c r="A104" s="64"/>
      <c r="B104" s="61"/>
      <c r="C104" s="3" t="s">
        <v>63</v>
      </c>
      <c r="D104" s="9">
        <v>0.10625</v>
      </c>
      <c r="E104" s="10">
        <v>0</v>
      </c>
      <c r="F104" s="12">
        <f t="shared" si="1"/>
        <v>0</v>
      </c>
    </row>
    <row r="105" spans="1:6" x14ac:dyDescent="0.25">
      <c r="A105" s="64"/>
      <c r="B105" s="61"/>
      <c r="C105" s="3" t="s">
        <v>64</v>
      </c>
      <c r="D105" s="9">
        <v>5.2100000000000002E-3</v>
      </c>
      <c r="E105" s="10">
        <v>0</v>
      </c>
      <c r="F105" s="12">
        <f t="shared" si="1"/>
        <v>0</v>
      </c>
    </row>
    <row r="106" spans="1:6" x14ac:dyDescent="0.25">
      <c r="A106" s="64"/>
      <c r="B106" s="61" t="s">
        <v>67</v>
      </c>
      <c r="C106" s="3" t="s">
        <v>18</v>
      </c>
      <c r="D106" s="9">
        <v>0.16750999999999999</v>
      </c>
      <c r="E106" s="10">
        <v>0</v>
      </c>
      <c r="F106" s="12">
        <f t="shared" si="1"/>
        <v>0</v>
      </c>
    </row>
    <row r="107" spans="1:6" x14ac:dyDescent="0.25">
      <c r="A107" s="64"/>
      <c r="B107" s="61"/>
      <c r="C107" s="3" t="s">
        <v>63</v>
      </c>
      <c r="D107" s="9">
        <v>5.0596100000000002</v>
      </c>
      <c r="E107" s="10">
        <v>0</v>
      </c>
      <c r="F107" s="12">
        <f t="shared" si="1"/>
        <v>0</v>
      </c>
    </row>
    <row r="108" spans="1:6" x14ac:dyDescent="0.25">
      <c r="A108" s="64"/>
      <c r="B108" s="61"/>
      <c r="C108" s="3" t="s">
        <v>64</v>
      </c>
      <c r="D108" s="9">
        <v>0.18822</v>
      </c>
      <c r="E108" s="10">
        <v>0</v>
      </c>
      <c r="F108" s="12">
        <f t="shared" si="1"/>
        <v>0</v>
      </c>
    </row>
    <row r="109" spans="1:6" x14ac:dyDescent="0.25">
      <c r="A109" s="64"/>
      <c r="B109" s="61" t="s">
        <v>68</v>
      </c>
      <c r="C109" s="3" t="s">
        <v>18</v>
      </c>
      <c r="D109" s="9">
        <v>0.16750999999999999</v>
      </c>
      <c r="E109" s="10">
        <v>0</v>
      </c>
      <c r="F109" s="12">
        <f t="shared" si="1"/>
        <v>0</v>
      </c>
    </row>
    <row r="110" spans="1:6" x14ac:dyDescent="0.25">
      <c r="A110" s="64"/>
      <c r="B110" s="61"/>
      <c r="C110" s="3" t="s">
        <v>63</v>
      </c>
      <c r="D110" s="9">
        <v>5.0596100000000002</v>
      </c>
      <c r="E110" s="10">
        <v>0</v>
      </c>
      <c r="F110" s="12">
        <f t="shared" si="1"/>
        <v>0</v>
      </c>
    </row>
    <row r="111" spans="1:6" x14ac:dyDescent="0.25">
      <c r="A111" s="64"/>
      <c r="B111" s="61"/>
      <c r="C111" s="3" t="s">
        <v>64</v>
      </c>
      <c r="D111" s="9">
        <v>0.18822</v>
      </c>
      <c r="E111" s="10">
        <v>0</v>
      </c>
      <c r="F111" s="12">
        <f t="shared" si="1"/>
        <v>0</v>
      </c>
    </row>
    <row r="112" spans="1:6" x14ac:dyDescent="0.25">
      <c r="A112" s="64"/>
      <c r="B112" s="61" t="s">
        <v>69</v>
      </c>
      <c r="C112" s="3" t="s">
        <v>18</v>
      </c>
      <c r="D112" s="9">
        <v>3.5580000000000001E-2</v>
      </c>
      <c r="E112" s="10">
        <v>0</v>
      </c>
      <c r="F112" s="12">
        <f t="shared" si="1"/>
        <v>0</v>
      </c>
    </row>
    <row r="113" spans="1:6" x14ac:dyDescent="0.25">
      <c r="A113" s="64"/>
      <c r="B113" s="61"/>
      <c r="C113" s="3" t="s">
        <v>63</v>
      </c>
      <c r="D113" s="9">
        <v>1.03677</v>
      </c>
      <c r="E113" s="10">
        <v>0</v>
      </c>
      <c r="F113" s="12">
        <f t="shared" si="1"/>
        <v>0</v>
      </c>
    </row>
    <row r="114" spans="1:6" x14ac:dyDescent="0.25">
      <c r="A114" s="64"/>
      <c r="B114" s="61"/>
      <c r="C114" s="3" t="s">
        <v>64</v>
      </c>
      <c r="D114" s="9">
        <v>4.5620000000000001E-2</v>
      </c>
      <c r="E114" s="10">
        <v>0</v>
      </c>
      <c r="F114" s="12">
        <f t="shared" si="1"/>
        <v>0</v>
      </c>
    </row>
    <row r="115" spans="1:6" x14ac:dyDescent="0.25">
      <c r="A115" s="64"/>
      <c r="B115" s="61" t="s">
        <v>70</v>
      </c>
      <c r="C115" s="3" t="s">
        <v>18</v>
      </c>
      <c r="D115" s="9">
        <v>2.14E-3</v>
      </c>
      <c r="E115" s="10">
        <v>0</v>
      </c>
      <c r="F115" s="12">
        <f t="shared" si="1"/>
        <v>0</v>
      </c>
    </row>
    <row r="116" spans="1:6" x14ac:dyDescent="0.25">
      <c r="A116" s="64"/>
      <c r="B116" s="61"/>
      <c r="C116" s="3" t="s">
        <v>63</v>
      </c>
      <c r="D116" s="9">
        <v>8.9520000000000002E-2</v>
      </c>
      <c r="E116" s="10">
        <v>0</v>
      </c>
      <c r="F116" s="12">
        <f t="shared" si="1"/>
        <v>0</v>
      </c>
    </row>
    <row r="117" spans="1:6" x14ac:dyDescent="0.25">
      <c r="A117" s="64"/>
      <c r="B117" s="61"/>
      <c r="C117" s="3" t="s">
        <v>64</v>
      </c>
      <c r="D117" s="9">
        <v>4.15E-3</v>
      </c>
      <c r="E117" s="10">
        <v>0</v>
      </c>
      <c r="F117" s="12">
        <f t="shared" si="1"/>
        <v>0</v>
      </c>
    </row>
    <row r="118" spans="1:6" x14ac:dyDescent="0.25">
      <c r="A118" s="64"/>
      <c r="B118" s="61" t="s">
        <v>71</v>
      </c>
      <c r="C118" s="3" t="s">
        <v>18</v>
      </c>
      <c r="D118" s="9">
        <v>1.4019999999999999E-2</v>
      </c>
      <c r="E118" s="10">
        <v>0</v>
      </c>
      <c r="F118" s="12">
        <f t="shared" si="1"/>
        <v>0</v>
      </c>
    </row>
    <row r="119" spans="1:6" x14ac:dyDescent="0.25">
      <c r="A119" s="64"/>
      <c r="B119" s="61"/>
      <c r="C119" s="3" t="s">
        <v>63</v>
      </c>
      <c r="D119" s="9">
        <v>0.42338999999999999</v>
      </c>
      <c r="E119" s="10">
        <v>0</v>
      </c>
      <c r="F119" s="12">
        <f t="shared" si="1"/>
        <v>0</v>
      </c>
    </row>
    <row r="120" spans="1:6" x14ac:dyDescent="0.25">
      <c r="A120" s="64"/>
      <c r="B120" s="61"/>
      <c r="C120" s="3" t="s">
        <v>64</v>
      </c>
      <c r="D120" s="9">
        <v>1.891E-2</v>
      </c>
      <c r="E120" s="10">
        <v>0</v>
      </c>
      <c r="F120" s="12">
        <f t="shared" si="1"/>
        <v>0</v>
      </c>
    </row>
    <row r="121" spans="1:6" x14ac:dyDescent="0.25">
      <c r="A121" s="64"/>
      <c r="B121" s="61" t="s">
        <v>72</v>
      </c>
      <c r="C121" s="3" t="s">
        <v>18</v>
      </c>
      <c r="D121" s="9">
        <v>1.059E-2</v>
      </c>
      <c r="E121" s="10">
        <v>0</v>
      </c>
      <c r="F121" s="12">
        <f t="shared" si="1"/>
        <v>0</v>
      </c>
    </row>
    <row r="122" spans="1:6" x14ac:dyDescent="0.25">
      <c r="A122" s="64"/>
      <c r="B122" s="61"/>
      <c r="C122" s="3" t="s">
        <v>63</v>
      </c>
      <c r="D122" s="9">
        <v>0.42338999999999999</v>
      </c>
      <c r="E122" s="10">
        <v>0</v>
      </c>
      <c r="F122" s="12">
        <f t="shared" si="1"/>
        <v>0</v>
      </c>
    </row>
    <row r="123" spans="1:6" x14ac:dyDescent="0.25">
      <c r="A123" s="64"/>
      <c r="B123" s="61"/>
      <c r="C123" s="3" t="s">
        <v>64</v>
      </c>
      <c r="D123" s="9">
        <v>1.188E-2</v>
      </c>
      <c r="E123" s="10">
        <v>0</v>
      </c>
      <c r="F123" s="12">
        <f t="shared" si="1"/>
        <v>0</v>
      </c>
    </row>
    <row r="124" spans="1:6" x14ac:dyDescent="0.25">
      <c r="A124" s="64"/>
      <c r="B124" s="61" t="s">
        <v>73</v>
      </c>
      <c r="C124" s="3" t="s">
        <v>18</v>
      </c>
      <c r="D124" s="9">
        <v>0.16750999999999999</v>
      </c>
      <c r="E124" s="10">
        <v>0</v>
      </c>
      <c r="F124" s="12">
        <f t="shared" si="1"/>
        <v>0</v>
      </c>
    </row>
    <row r="125" spans="1:6" x14ac:dyDescent="0.25">
      <c r="A125" s="64"/>
      <c r="B125" s="61"/>
      <c r="C125" s="3" t="s">
        <v>63</v>
      </c>
      <c r="D125" s="9">
        <v>5.0596100000000002</v>
      </c>
      <c r="E125" s="10">
        <v>0</v>
      </c>
      <c r="F125" s="12">
        <f t="shared" si="1"/>
        <v>0</v>
      </c>
    </row>
    <row r="126" spans="1:6" x14ac:dyDescent="0.25">
      <c r="A126" s="64"/>
      <c r="B126" s="61"/>
      <c r="C126" s="3" t="s">
        <v>64</v>
      </c>
      <c r="D126" s="9">
        <v>0.18822</v>
      </c>
      <c r="E126" s="10">
        <v>0</v>
      </c>
      <c r="F126" s="12">
        <f t="shared" si="1"/>
        <v>0</v>
      </c>
    </row>
    <row r="127" spans="1:6" x14ac:dyDescent="0.25">
      <c r="A127" s="64"/>
      <c r="B127" s="61" t="s">
        <v>74</v>
      </c>
      <c r="C127" s="3" t="s">
        <v>18</v>
      </c>
      <c r="D127" s="11"/>
      <c r="E127" s="11"/>
      <c r="F127" s="11"/>
    </row>
    <row r="128" spans="1:6" x14ac:dyDescent="0.25">
      <c r="A128" s="64"/>
      <c r="B128" s="61"/>
      <c r="C128" s="3" t="s">
        <v>63</v>
      </c>
      <c r="D128" s="9">
        <v>0.10625</v>
      </c>
      <c r="E128" s="10">
        <v>0</v>
      </c>
      <c r="F128" s="12">
        <f t="shared" si="1"/>
        <v>0</v>
      </c>
    </row>
    <row r="129" spans="1:6" x14ac:dyDescent="0.25">
      <c r="A129" s="64"/>
      <c r="B129" s="61"/>
      <c r="C129" s="3" t="s">
        <v>64</v>
      </c>
      <c r="D129" s="9">
        <v>5.2100000000000002E-3</v>
      </c>
      <c r="E129" s="10">
        <v>0</v>
      </c>
      <c r="F129" s="12">
        <f t="shared" si="1"/>
        <v>0</v>
      </c>
    </row>
    <row r="130" spans="1:6" x14ac:dyDescent="0.25">
      <c r="A130" s="64"/>
      <c r="B130" s="61" t="s">
        <v>75</v>
      </c>
      <c r="C130" s="3" t="s">
        <v>18</v>
      </c>
      <c r="D130" s="9">
        <v>6.7600000000000004E-3</v>
      </c>
      <c r="E130" s="10">
        <v>0</v>
      </c>
      <c r="F130" s="12">
        <f t="shared" si="1"/>
        <v>0</v>
      </c>
    </row>
    <row r="131" spans="1:6" x14ac:dyDescent="0.25">
      <c r="A131" s="64"/>
      <c r="B131" s="61"/>
      <c r="C131" s="3" t="s">
        <v>63</v>
      </c>
      <c r="D131" s="9">
        <v>0.42338999999999999</v>
      </c>
      <c r="E131" s="10">
        <v>0</v>
      </c>
      <c r="F131" s="12">
        <f t="shared" si="1"/>
        <v>0</v>
      </c>
    </row>
    <row r="132" spans="1:6" x14ac:dyDescent="0.25">
      <c r="A132" s="65"/>
      <c r="B132" s="61"/>
      <c r="C132" s="3" t="s">
        <v>64</v>
      </c>
      <c r="D132" s="9">
        <v>8.5100000000000002E-3</v>
      </c>
      <c r="E132" s="10">
        <v>0</v>
      </c>
      <c r="F132" s="12">
        <f t="shared" si="1"/>
        <v>0</v>
      </c>
    </row>
    <row r="133" spans="1:6" x14ac:dyDescent="0.25">
      <c r="A133" s="61" t="s">
        <v>76</v>
      </c>
      <c r="B133" s="62" t="s">
        <v>77</v>
      </c>
      <c r="C133" s="3" t="s">
        <v>17</v>
      </c>
      <c r="D133" s="9">
        <v>43.035760000000003</v>
      </c>
      <c r="E133" s="10">
        <v>0</v>
      </c>
      <c r="F133" s="12">
        <f t="shared" si="1"/>
        <v>0</v>
      </c>
    </row>
    <row r="134" spans="1:6" x14ac:dyDescent="0.25">
      <c r="A134" s="61"/>
      <c r="B134" s="62"/>
      <c r="C134" s="3" t="s">
        <v>59</v>
      </c>
      <c r="D134" s="9">
        <v>1.0529999999999999E-2</v>
      </c>
      <c r="E134" s="10">
        <v>0</v>
      </c>
      <c r="F134" s="12">
        <f t="shared" si="1"/>
        <v>0</v>
      </c>
    </row>
    <row r="135" spans="1:6" x14ac:dyDescent="0.25">
      <c r="A135" s="61"/>
      <c r="B135" s="62" t="s">
        <v>78</v>
      </c>
      <c r="C135" s="3" t="s">
        <v>17</v>
      </c>
      <c r="D135" s="9">
        <v>39.788330000000002</v>
      </c>
      <c r="E135" s="10">
        <v>0</v>
      </c>
      <c r="F135" s="12">
        <f t="shared" si="1"/>
        <v>0</v>
      </c>
    </row>
    <row r="136" spans="1:6" x14ac:dyDescent="0.25">
      <c r="A136" s="61"/>
      <c r="B136" s="62"/>
      <c r="C136" s="3" t="s">
        <v>59</v>
      </c>
      <c r="D136" s="9">
        <v>1.0529999999999999E-2</v>
      </c>
      <c r="E136" s="10">
        <v>0</v>
      </c>
      <c r="F136" s="12">
        <f t="shared" si="1"/>
        <v>0</v>
      </c>
    </row>
    <row r="137" spans="1:6" x14ac:dyDescent="0.25">
      <c r="A137" s="61"/>
      <c r="B137" s="62" t="s">
        <v>79</v>
      </c>
      <c r="C137" s="3" t="s">
        <v>17</v>
      </c>
      <c r="D137" s="9">
        <v>50.554589999999997</v>
      </c>
      <c r="E137" s="10">
        <v>0</v>
      </c>
      <c r="F137" s="12">
        <f t="shared" si="1"/>
        <v>0</v>
      </c>
    </row>
    <row r="138" spans="1:6" x14ac:dyDescent="0.25">
      <c r="A138" s="61"/>
      <c r="B138" s="62"/>
      <c r="C138" s="3" t="s">
        <v>59</v>
      </c>
      <c r="D138" s="9">
        <v>1.0529999999999999E-2</v>
      </c>
      <c r="E138" s="10">
        <v>0</v>
      </c>
      <c r="F138" s="12">
        <f t="shared" si="1"/>
        <v>0</v>
      </c>
    </row>
    <row r="139" spans="1:6" x14ac:dyDescent="0.25">
      <c r="A139" s="61"/>
      <c r="B139" s="62" t="s">
        <v>80</v>
      </c>
      <c r="C139" s="3" t="s">
        <v>17</v>
      </c>
      <c r="D139" s="9">
        <v>48.048250000000003</v>
      </c>
      <c r="E139" s="10">
        <v>0</v>
      </c>
      <c r="F139" s="12">
        <f t="shared" ref="F139:F144" si="2">(E139*D139)/1000</f>
        <v>0</v>
      </c>
    </row>
    <row r="140" spans="1:6" x14ac:dyDescent="0.25">
      <c r="A140" s="61"/>
      <c r="B140" s="62"/>
      <c r="C140" s="3" t="s">
        <v>59</v>
      </c>
      <c r="D140" s="9">
        <v>1.2919999999999999E-2</v>
      </c>
      <c r="E140" s="10">
        <v>0</v>
      </c>
      <c r="F140" s="12">
        <f t="shared" si="2"/>
        <v>0</v>
      </c>
    </row>
    <row r="141" spans="1:6" x14ac:dyDescent="0.25">
      <c r="A141" s="61" t="s">
        <v>81</v>
      </c>
      <c r="B141" s="62" t="s">
        <v>81</v>
      </c>
      <c r="C141" s="3" t="s">
        <v>17</v>
      </c>
      <c r="D141" s="9">
        <v>1.21919</v>
      </c>
      <c r="E141" s="10">
        <v>0</v>
      </c>
      <c r="F141" s="12">
        <f t="shared" si="2"/>
        <v>0</v>
      </c>
    </row>
    <row r="142" spans="1:6" x14ac:dyDescent="0.25">
      <c r="A142" s="61"/>
      <c r="B142" s="62"/>
      <c r="C142" s="3" t="s">
        <v>59</v>
      </c>
      <c r="D142" s="9">
        <v>2.2000000000000001E-4</v>
      </c>
      <c r="E142" s="10">
        <v>0</v>
      </c>
      <c r="F142" s="12">
        <f t="shared" si="2"/>
        <v>0</v>
      </c>
    </row>
    <row r="143" spans="1:6" x14ac:dyDescent="0.25">
      <c r="A143" s="61"/>
      <c r="B143" s="62" t="s">
        <v>82</v>
      </c>
      <c r="C143" s="3" t="s">
        <v>17</v>
      </c>
      <c r="D143" s="9">
        <v>0.68844000000000005</v>
      </c>
      <c r="E143" s="10">
        <v>0</v>
      </c>
      <c r="F143" s="12">
        <f t="shared" si="2"/>
        <v>0</v>
      </c>
    </row>
    <row r="144" spans="1:6" x14ac:dyDescent="0.25">
      <c r="A144" s="61"/>
      <c r="B144" s="62"/>
      <c r="C144" s="3" t="s">
        <v>59</v>
      </c>
      <c r="D144" s="9">
        <v>2.0000000000000001E-4</v>
      </c>
      <c r="E144" s="10">
        <v>0</v>
      </c>
      <c r="F144" s="12">
        <f t="shared" si="2"/>
        <v>0</v>
      </c>
    </row>
  </sheetData>
  <mergeCells count="55">
    <mergeCell ref="A10:A33"/>
    <mergeCell ref="B10:B12"/>
    <mergeCell ref="B13:B15"/>
    <mergeCell ref="B16:B18"/>
    <mergeCell ref="B19:B21"/>
    <mergeCell ref="B22:B24"/>
    <mergeCell ref="B25:B27"/>
    <mergeCell ref="B28:B30"/>
    <mergeCell ref="B31:B33"/>
    <mergeCell ref="B76:B78"/>
    <mergeCell ref="A34:A84"/>
    <mergeCell ref="B34:B36"/>
    <mergeCell ref="B37:B39"/>
    <mergeCell ref="B40:B42"/>
    <mergeCell ref="B43:B45"/>
    <mergeCell ref="B46:B48"/>
    <mergeCell ref="B49:B51"/>
    <mergeCell ref="B52:B54"/>
    <mergeCell ref="B55:B57"/>
    <mergeCell ref="B58:B60"/>
    <mergeCell ref="B61:B63"/>
    <mergeCell ref="B64:B66"/>
    <mergeCell ref="B67:B69"/>
    <mergeCell ref="B70:B72"/>
    <mergeCell ref="B73:B75"/>
    <mergeCell ref="B79:B81"/>
    <mergeCell ref="B82:B84"/>
    <mergeCell ref="A85:A96"/>
    <mergeCell ref="B85:B86"/>
    <mergeCell ref="B87:B88"/>
    <mergeCell ref="B89:B90"/>
    <mergeCell ref="B91:B92"/>
    <mergeCell ref="B93:B94"/>
    <mergeCell ref="B95:B96"/>
    <mergeCell ref="B109:B111"/>
    <mergeCell ref="B112:B114"/>
    <mergeCell ref="B115:B117"/>
    <mergeCell ref="B118:B120"/>
    <mergeCell ref="B121:B123"/>
    <mergeCell ref="A141:A144"/>
    <mergeCell ref="B141:B142"/>
    <mergeCell ref="B143:B144"/>
    <mergeCell ref="B124:B126"/>
    <mergeCell ref="B127:B129"/>
    <mergeCell ref="B130:B132"/>
    <mergeCell ref="A133:A140"/>
    <mergeCell ref="B133:B134"/>
    <mergeCell ref="B135:B136"/>
    <mergeCell ref="B137:B138"/>
    <mergeCell ref="B139:B140"/>
    <mergeCell ref="A97:A132"/>
    <mergeCell ref="B97:B99"/>
    <mergeCell ref="B100:B102"/>
    <mergeCell ref="B103:B105"/>
    <mergeCell ref="B106:B108"/>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D43B4-1559-4B46-9580-E4E33312165A}">
  <dimension ref="A1:F82"/>
  <sheetViews>
    <sheetView workbookViewId="0"/>
  </sheetViews>
  <sheetFormatPr defaultRowHeight="15" x14ac:dyDescent="0.25"/>
  <cols>
    <col min="1" max="1" width="26.85546875" customWidth="1"/>
    <col min="2" max="2" width="27.28515625" bestFit="1" customWidth="1"/>
    <col min="4" max="4" width="20.42578125" bestFit="1" customWidth="1"/>
    <col min="5" max="5" width="12.140625" bestFit="1" customWidth="1"/>
    <col min="6" max="6" width="19" bestFit="1" customWidth="1"/>
  </cols>
  <sheetData>
    <row r="1" spans="1:6" x14ac:dyDescent="0.25">
      <c r="A1" s="1" t="s">
        <v>338</v>
      </c>
    </row>
    <row r="3" spans="1:6" x14ac:dyDescent="0.25">
      <c r="A3" s="1" t="s">
        <v>9</v>
      </c>
    </row>
    <row r="4" spans="1:6" x14ac:dyDescent="0.25">
      <c r="A4" t="s">
        <v>10</v>
      </c>
    </row>
    <row r="6" spans="1:6" x14ac:dyDescent="0.25">
      <c r="A6" s="1" t="s">
        <v>7</v>
      </c>
    </row>
    <row r="7" spans="1:6" x14ac:dyDescent="0.25">
      <c r="A7" t="s">
        <v>11</v>
      </c>
    </row>
    <row r="8" spans="1:6" x14ac:dyDescent="0.25">
      <c r="A8" s="18" t="s">
        <v>354</v>
      </c>
    </row>
    <row r="10" spans="1:6" ht="18" x14ac:dyDescent="0.35">
      <c r="A10" s="2" t="s">
        <v>12</v>
      </c>
      <c r="B10" s="2" t="s">
        <v>326</v>
      </c>
      <c r="C10" s="2" t="s">
        <v>14</v>
      </c>
      <c r="D10" s="2" t="s">
        <v>53</v>
      </c>
      <c r="E10" s="2" t="s">
        <v>54</v>
      </c>
      <c r="F10" s="2" t="s">
        <v>55</v>
      </c>
    </row>
    <row r="11" spans="1:6" x14ac:dyDescent="0.25">
      <c r="A11" s="62" t="s">
        <v>333</v>
      </c>
      <c r="B11" s="62" t="s">
        <v>327</v>
      </c>
      <c r="C11" s="3" t="s">
        <v>328</v>
      </c>
      <c r="D11" s="17">
        <v>0.13989414</v>
      </c>
      <c r="E11" s="10">
        <v>0</v>
      </c>
      <c r="F11" s="12">
        <f>(E11*D11)/1000</f>
        <v>0</v>
      </c>
    </row>
    <row r="12" spans="1:6" x14ac:dyDescent="0.25">
      <c r="A12" s="62"/>
      <c r="B12" s="62"/>
      <c r="C12" s="3" t="s">
        <v>329</v>
      </c>
      <c r="D12" s="17">
        <v>0.22514000000000001</v>
      </c>
      <c r="E12" s="10">
        <v>0</v>
      </c>
      <c r="F12" s="12">
        <f t="shared" ref="F12:F75" si="0">(E12*D12)/1000</f>
        <v>0</v>
      </c>
    </row>
    <row r="13" spans="1:6" x14ac:dyDescent="0.25">
      <c r="A13" s="62"/>
      <c r="B13" s="62" t="s">
        <v>330</v>
      </c>
      <c r="C13" s="3" t="s">
        <v>328</v>
      </c>
      <c r="D13" s="17">
        <v>0.16800414</v>
      </c>
      <c r="E13" s="10">
        <v>0</v>
      </c>
      <c r="F13" s="12">
        <f t="shared" si="0"/>
        <v>0</v>
      </c>
    </row>
    <row r="14" spans="1:6" x14ac:dyDescent="0.25">
      <c r="A14" s="62"/>
      <c r="B14" s="62"/>
      <c r="C14" s="3" t="s">
        <v>329</v>
      </c>
      <c r="D14" s="17">
        <v>0.27038999999999996</v>
      </c>
      <c r="E14" s="10">
        <v>0</v>
      </c>
      <c r="F14" s="12">
        <f t="shared" si="0"/>
        <v>0</v>
      </c>
    </row>
    <row r="15" spans="1:6" x14ac:dyDescent="0.25">
      <c r="A15" s="62"/>
      <c r="B15" s="62" t="s">
        <v>331</v>
      </c>
      <c r="C15" s="3" t="s">
        <v>328</v>
      </c>
      <c r="D15" s="17">
        <v>0.20953414000000001</v>
      </c>
      <c r="E15" s="10">
        <v>0</v>
      </c>
      <c r="F15" s="12">
        <f t="shared" si="0"/>
        <v>0</v>
      </c>
    </row>
    <row r="16" spans="1:6" x14ac:dyDescent="0.25">
      <c r="A16" s="62"/>
      <c r="B16" s="62"/>
      <c r="C16" s="3" t="s">
        <v>329</v>
      </c>
      <c r="D16" s="17">
        <v>0.33721999999999996</v>
      </c>
      <c r="E16" s="10">
        <v>0</v>
      </c>
      <c r="F16" s="12">
        <f t="shared" si="0"/>
        <v>0</v>
      </c>
    </row>
    <row r="17" spans="1:6" x14ac:dyDescent="0.25">
      <c r="A17" s="62"/>
      <c r="B17" s="62" t="s">
        <v>332</v>
      </c>
      <c r="C17" s="3" t="s">
        <v>328</v>
      </c>
      <c r="D17" s="17">
        <v>0.17082414000000001</v>
      </c>
      <c r="E17" s="10">
        <v>0</v>
      </c>
      <c r="F17" s="12">
        <f t="shared" si="0"/>
        <v>0</v>
      </c>
    </row>
    <row r="18" spans="1:6" x14ac:dyDescent="0.25">
      <c r="A18" s="62"/>
      <c r="B18" s="62"/>
      <c r="C18" s="3" t="s">
        <v>329</v>
      </c>
      <c r="D18" s="17">
        <v>0.27492</v>
      </c>
      <c r="E18" s="10">
        <v>0</v>
      </c>
      <c r="F18" s="12">
        <f t="shared" si="0"/>
        <v>0</v>
      </c>
    </row>
    <row r="19" spans="1:6" x14ac:dyDescent="0.25">
      <c r="A19" s="62" t="s">
        <v>334</v>
      </c>
      <c r="B19" s="62" t="s">
        <v>327</v>
      </c>
      <c r="C19" s="3" t="s">
        <v>328</v>
      </c>
      <c r="D19" s="17">
        <v>0.14651999999999998</v>
      </c>
      <c r="E19" s="10">
        <v>0</v>
      </c>
      <c r="F19" s="12">
        <f t="shared" si="0"/>
        <v>0</v>
      </c>
    </row>
    <row r="20" spans="1:6" x14ac:dyDescent="0.25">
      <c r="A20" s="62"/>
      <c r="B20" s="62"/>
      <c r="C20" s="3" t="s">
        <v>329</v>
      </c>
      <c r="D20" s="17">
        <v>0.23580000000000001</v>
      </c>
      <c r="E20" s="10">
        <v>0</v>
      </c>
      <c r="F20" s="12">
        <f t="shared" si="0"/>
        <v>0</v>
      </c>
    </row>
    <row r="21" spans="1:6" x14ac:dyDescent="0.25">
      <c r="A21" s="62"/>
      <c r="B21" s="62" t="s">
        <v>330</v>
      </c>
      <c r="C21" s="3" t="s">
        <v>328</v>
      </c>
      <c r="D21" s="17">
        <v>0.18469999999999998</v>
      </c>
      <c r="E21" s="10">
        <v>0</v>
      </c>
      <c r="F21" s="12">
        <f t="shared" si="0"/>
        <v>0</v>
      </c>
    </row>
    <row r="22" spans="1:6" x14ac:dyDescent="0.25">
      <c r="A22" s="62"/>
      <c r="B22" s="62"/>
      <c r="C22" s="3" t="s">
        <v>329</v>
      </c>
      <c r="D22" s="17">
        <v>0.29724000000000006</v>
      </c>
      <c r="E22" s="10">
        <v>0</v>
      </c>
      <c r="F22" s="12">
        <f t="shared" si="0"/>
        <v>0</v>
      </c>
    </row>
    <row r="23" spans="1:6" x14ac:dyDescent="0.25">
      <c r="A23" s="62"/>
      <c r="B23" s="62" t="s">
        <v>331</v>
      </c>
      <c r="C23" s="3" t="s">
        <v>328</v>
      </c>
      <c r="D23" s="17">
        <v>0.27639000000000002</v>
      </c>
      <c r="E23" s="10">
        <v>0</v>
      </c>
      <c r="F23" s="12">
        <f t="shared" si="0"/>
        <v>0</v>
      </c>
    </row>
    <row r="24" spans="1:6" x14ac:dyDescent="0.25">
      <c r="A24" s="62"/>
      <c r="B24" s="62"/>
      <c r="C24" s="3" t="s">
        <v>329</v>
      </c>
      <c r="D24" s="17">
        <v>0.44480000000000003</v>
      </c>
      <c r="E24" s="10">
        <v>0</v>
      </c>
      <c r="F24" s="12">
        <f t="shared" si="0"/>
        <v>0</v>
      </c>
    </row>
    <row r="25" spans="1:6" x14ac:dyDescent="0.25">
      <c r="A25" s="62"/>
      <c r="B25" s="62" t="s">
        <v>332</v>
      </c>
      <c r="C25" s="3" t="s">
        <v>328</v>
      </c>
      <c r="D25" s="17">
        <v>0.17047999999999999</v>
      </c>
      <c r="E25" s="10">
        <v>0</v>
      </c>
      <c r="F25" s="12">
        <f t="shared" si="0"/>
        <v>0</v>
      </c>
    </row>
    <row r="26" spans="1:6" x14ac:dyDescent="0.25">
      <c r="A26" s="62"/>
      <c r="B26" s="62"/>
      <c r="C26" s="3" t="s">
        <v>329</v>
      </c>
      <c r="D26" s="17">
        <v>0.27436000000000005</v>
      </c>
      <c r="E26" s="10">
        <v>0</v>
      </c>
      <c r="F26" s="12">
        <f t="shared" si="0"/>
        <v>0</v>
      </c>
    </row>
    <row r="27" spans="1:6" x14ac:dyDescent="0.25">
      <c r="A27" s="62" t="s">
        <v>335</v>
      </c>
      <c r="B27" s="62" t="s">
        <v>327</v>
      </c>
      <c r="C27" s="3" t="s">
        <v>328</v>
      </c>
      <c r="D27" s="17">
        <v>0.10332</v>
      </c>
      <c r="E27" s="10">
        <v>0</v>
      </c>
      <c r="F27" s="12">
        <f t="shared" si="0"/>
        <v>0</v>
      </c>
    </row>
    <row r="28" spans="1:6" x14ac:dyDescent="0.25">
      <c r="A28" s="62"/>
      <c r="B28" s="62"/>
      <c r="C28" s="3" t="s">
        <v>329</v>
      </c>
      <c r="D28" s="17">
        <v>0.16628000000000001</v>
      </c>
      <c r="E28" s="10">
        <v>0</v>
      </c>
      <c r="F28" s="12">
        <f t="shared" si="0"/>
        <v>0</v>
      </c>
    </row>
    <row r="29" spans="1:6" x14ac:dyDescent="0.25">
      <c r="A29" s="62"/>
      <c r="B29" s="62" t="s">
        <v>330</v>
      </c>
      <c r="C29" s="3" t="s">
        <v>328</v>
      </c>
      <c r="D29" s="17">
        <v>0.10999</v>
      </c>
      <c r="E29" s="10">
        <v>0</v>
      </c>
      <c r="F29" s="12">
        <f t="shared" si="0"/>
        <v>0</v>
      </c>
    </row>
    <row r="30" spans="1:6" x14ac:dyDescent="0.25">
      <c r="A30" s="62"/>
      <c r="B30" s="62"/>
      <c r="C30" s="3" t="s">
        <v>329</v>
      </c>
      <c r="D30" s="17">
        <v>0.17701999999999998</v>
      </c>
      <c r="E30" s="10">
        <v>0</v>
      </c>
      <c r="F30" s="12">
        <f t="shared" si="0"/>
        <v>0</v>
      </c>
    </row>
    <row r="31" spans="1:6" x14ac:dyDescent="0.25">
      <c r="A31" s="62"/>
      <c r="B31" s="62" t="s">
        <v>331</v>
      </c>
      <c r="C31" s="3" t="s">
        <v>328</v>
      </c>
      <c r="D31" s="17">
        <v>0.15490999999999999</v>
      </c>
      <c r="E31" s="10">
        <v>0</v>
      </c>
      <c r="F31" s="12">
        <f t="shared" si="0"/>
        <v>0</v>
      </c>
    </row>
    <row r="32" spans="1:6" x14ac:dyDescent="0.25">
      <c r="A32" s="62"/>
      <c r="B32" s="62"/>
      <c r="C32" s="3" t="s">
        <v>329</v>
      </c>
      <c r="D32" s="17">
        <v>0.24929000000000001</v>
      </c>
      <c r="E32" s="10">
        <v>0</v>
      </c>
      <c r="F32" s="12">
        <f t="shared" si="0"/>
        <v>0</v>
      </c>
    </row>
    <row r="33" spans="1:6" x14ac:dyDescent="0.25">
      <c r="A33" s="62"/>
      <c r="B33" s="62" t="s">
        <v>332</v>
      </c>
      <c r="C33" s="3" t="s">
        <v>328</v>
      </c>
      <c r="D33" s="17">
        <v>0.12004000000000001</v>
      </c>
      <c r="E33" s="10">
        <v>0</v>
      </c>
      <c r="F33" s="12">
        <f t="shared" si="0"/>
        <v>0</v>
      </c>
    </row>
    <row r="34" spans="1:6" x14ac:dyDescent="0.25">
      <c r="A34" s="62"/>
      <c r="B34" s="62"/>
      <c r="C34" s="3" t="s">
        <v>329</v>
      </c>
      <c r="D34" s="17">
        <v>0.19317999999999999</v>
      </c>
      <c r="E34" s="10">
        <v>0</v>
      </c>
      <c r="F34" s="12">
        <f t="shared" si="0"/>
        <v>0</v>
      </c>
    </row>
    <row r="35" spans="1:6" x14ac:dyDescent="0.25">
      <c r="A35" s="62" t="s">
        <v>336</v>
      </c>
      <c r="B35" s="62" t="s">
        <v>327</v>
      </c>
      <c r="C35" s="3" t="s">
        <v>328</v>
      </c>
      <c r="D35" s="17">
        <v>2.2160000000000003E-2</v>
      </c>
      <c r="E35" s="10">
        <v>0</v>
      </c>
      <c r="F35" s="12">
        <f t="shared" si="0"/>
        <v>0</v>
      </c>
    </row>
    <row r="36" spans="1:6" x14ac:dyDescent="0.25">
      <c r="A36" s="62"/>
      <c r="B36" s="62"/>
      <c r="C36" s="3" t="s">
        <v>329</v>
      </c>
      <c r="D36" s="17">
        <v>3.567E-2</v>
      </c>
      <c r="E36" s="10">
        <v>0</v>
      </c>
      <c r="F36" s="12">
        <f t="shared" si="0"/>
        <v>0</v>
      </c>
    </row>
    <row r="37" spans="1:6" x14ac:dyDescent="0.25">
      <c r="A37" s="62"/>
      <c r="B37" s="62" t="s">
        <v>330</v>
      </c>
      <c r="C37" s="3" t="s">
        <v>328</v>
      </c>
      <c r="D37" s="17">
        <v>6.4750000000000002E-2</v>
      </c>
      <c r="E37" s="10">
        <v>0</v>
      </c>
      <c r="F37" s="12">
        <f t="shared" si="0"/>
        <v>0</v>
      </c>
    </row>
    <row r="38" spans="1:6" x14ac:dyDescent="0.25">
      <c r="A38" s="62"/>
      <c r="B38" s="62"/>
      <c r="C38" s="3" t="s">
        <v>329</v>
      </c>
      <c r="D38" s="17">
        <v>0.10421</v>
      </c>
      <c r="E38" s="10">
        <v>0</v>
      </c>
      <c r="F38" s="12">
        <f t="shared" si="0"/>
        <v>0</v>
      </c>
    </row>
    <row r="39" spans="1:6" x14ac:dyDescent="0.25">
      <c r="A39" s="62"/>
      <c r="B39" s="62" t="s">
        <v>331</v>
      </c>
      <c r="C39" s="3" t="s">
        <v>328</v>
      </c>
      <c r="D39" s="17">
        <v>7.4099999999999999E-2</v>
      </c>
      <c r="E39" s="10">
        <v>0</v>
      </c>
      <c r="F39" s="12">
        <f t="shared" si="0"/>
        <v>0</v>
      </c>
    </row>
    <row r="40" spans="1:6" x14ac:dyDescent="0.25">
      <c r="A40" s="62"/>
      <c r="B40" s="62"/>
      <c r="C40" s="3" t="s">
        <v>329</v>
      </c>
      <c r="D40" s="17">
        <v>0.11924</v>
      </c>
      <c r="E40" s="10">
        <v>0</v>
      </c>
      <c r="F40" s="12">
        <f t="shared" si="0"/>
        <v>0</v>
      </c>
    </row>
    <row r="41" spans="1:6" x14ac:dyDescent="0.25">
      <c r="A41" s="62"/>
      <c r="B41" s="62" t="s">
        <v>332</v>
      </c>
      <c r="C41" s="3" t="s">
        <v>328</v>
      </c>
      <c r="D41" s="17">
        <v>6.8399999999999989E-2</v>
      </c>
      <c r="E41" s="10">
        <v>0</v>
      </c>
      <c r="F41" s="12">
        <f t="shared" si="0"/>
        <v>0</v>
      </c>
    </row>
    <row r="42" spans="1:6" x14ac:dyDescent="0.25">
      <c r="A42" s="62"/>
      <c r="B42" s="62"/>
      <c r="C42" s="3" t="s">
        <v>329</v>
      </c>
      <c r="D42" s="17">
        <v>0.11007</v>
      </c>
      <c r="E42" s="10">
        <v>0</v>
      </c>
      <c r="F42" s="12">
        <f t="shared" si="0"/>
        <v>0</v>
      </c>
    </row>
    <row r="43" spans="1:6" x14ac:dyDescent="0.25">
      <c r="A43" s="62" t="s">
        <v>337</v>
      </c>
      <c r="B43" s="62" t="s">
        <v>327</v>
      </c>
      <c r="C43" s="3" t="s">
        <v>328</v>
      </c>
      <c r="D43" s="17">
        <v>0</v>
      </c>
      <c r="E43" s="10">
        <v>0</v>
      </c>
      <c r="F43" s="12">
        <f t="shared" si="0"/>
        <v>0</v>
      </c>
    </row>
    <row r="44" spans="1:6" x14ac:dyDescent="0.25">
      <c r="A44" s="62"/>
      <c r="B44" s="62"/>
      <c r="C44" s="3" t="s">
        <v>329</v>
      </c>
      <c r="D44" s="17">
        <v>0</v>
      </c>
      <c r="E44" s="10">
        <v>0</v>
      </c>
      <c r="F44" s="12">
        <f t="shared" si="0"/>
        <v>0</v>
      </c>
    </row>
    <row r="45" spans="1:6" x14ac:dyDescent="0.25">
      <c r="A45" s="62"/>
      <c r="B45" s="62" t="s">
        <v>330</v>
      </c>
      <c r="C45" s="3" t="s">
        <v>328</v>
      </c>
      <c r="D45" s="17">
        <v>0</v>
      </c>
      <c r="E45" s="10">
        <v>0</v>
      </c>
      <c r="F45" s="12">
        <f t="shared" si="0"/>
        <v>0</v>
      </c>
    </row>
    <row r="46" spans="1:6" x14ac:dyDescent="0.25">
      <c r="A46" s="62"/>
      <c r="B46" s="62"/>
      <c r="C46" s="3" t="s">
        <v>329</v>
      </c>
      <c r="D46" s="17">
        <v>0</v>
      </c>
      <c r="E46" s="10">
        <v>0</v>
      </c>
      <c r="F46" s="12">
        <f t="shared" si="0"/>
        <v>0</v>
      </c>
    </row>
    <row r="47" spans="1:6" x14ac:dyDescent="0.25">
      <c r="A47" s="62"/>
      <c r="B47" s="62" t="s">
        <v>331</v>
      </c>
      <c r="C47" s="3" t="s">
        <v>328</v>
      </c>
      <c r="D47" s="17">
        <v>0</v>
      </c>
      <c r="E47" s="10">
        <v>0</v>
      </c>
      <c r="F47" s="12">
        <f t="shared" si="0"/>
        <v>0</v>
      </c>
    </row>
    <row r="48" spans="1:6" x14ac:dyDescent="0.25">
      <c r="A48" s="62"/>
      <c r="B48" s="62"/>
      <c r="C48" s="3" t="s">
        <v>329</v>
      </c>
      <c r="D48" s="17">
        <v>0</v>
      </c>
      <c r="E48" s="10">
        <v>0</v>
      </c>
      <c r="F48" s="12">
        <f t="shared" si="0"/>
        <v>0</v>
      </c>
    </row>
    <row r="49" spans="1:6" x14ac:dyDescent="0.25">
      <c r="A49" s="62"/>
      <c r="B49" s="62" t="s">
        <v>332</v>
      </c>
      <c r="C49" s="3" t="s">
        <v>328</v>
      </c>
      <c r="D49" s="17">
        <v>0</v>
      </c>
      <c r="E49" s="10">
        <v>0</v>
      </c>
      <c r="F49" s="12">
        <f t="shared" si="0"/>
        <v>0</v>
      </c>
    </row>
    <row r="50" spans="1:6" x14ac:dyDescent="0.25">
      <c r="A50" s="62"/>
      <c r="B50" s="62"/>
      <c r="C50" s="3" t="s">
        <v>329</v>
      </c>
      <c r="D50" s="17">
        <v>0</v>
      </c>
      <c r="E50" s="10">
        <v>0</v>
      </c>
      <c r="F50" s="12">
        <f t="shared" si="0"/>
        <v>0</v>
      </c>
    </row>
    <row r="51" spans="1:6" x14ac:dyDescent="0.25">
      <c r="A51" s="62" t="s">
        <v>343</v>
      </c>
      <c r="B51" s="62" t="s">
        <v>339</v>
      </c>
      <c r="C51" s="3" t="s">
        <v>328</v>
      </c>
      <c r="D51" s="17">
        <v>0.14188999999999999</v>
      </c>
      <c r="E51" s="10">
        <v>0</v>
      </c>
      <c r="F51" s="12">
        <f t="shared" si="0"/>
        <v>0</v>
      </c>
    </row>
    <row r="52" spans="1:6" x14ac:dyDescent="0.25">
      <c r="A52" s="62"/>
      <c r="B52" s="62"/>
      <c r="C52" s="3" t="s">
        <v>329</v>
      </c>
      <c r="D52" s="17">
        <v>0.22836000000000001</v>
      </c>
      <c r="E52" s="10">
        <v>0</v>
      </c>
      <c r="F52" s="12">
        <f t="shared" si="0"/>
        <v>0</v>
      </c>
    </row>
    <row r="53" spans="1:6" x14ac:dyDescent="0.25">
      <c r="A53" s="62"/>
      <c r="B53" s="62" t="s">
        <v>340</v>
      </c>
      <c r="C53" s="3" t="s">
        <v>328</v>
      </c>
      <c r="D53" s="17">
        <v>0.17513000000000001</v>
      </c>
      <c r="E53" s="10">
        <v>0</v>
      </c>
      <c r="F53" s="12">
        <f t="shared" si="0"/>
        <v>0</v>
      </c>
    </row>
    <row r="54" spans="1:6" x14ac:dyDescent="0.25">
      <c r="A54" s="62"/>
      <c r="B54" s="62"/>
      <c r="C54" s="3" t="s">
        <v>329</v>
      </c>
      <c r="D54" s="17">
        <v>0.28186</v>
      </c>
      <c r="E54" s="10">
        <v>0</v>
      </c>
      <c r="F54" s="12">
        <f t="shared" si="0"/>
        <v>0</v>
      </c>
    </row>
    <row r="55" spans="1:6" x14ac:dyDescent="0.25">
      <c r="A55" s="62"/>
      <c r="B55" s="62" t="s">
        <v>341</v>
      </c>
      <c r="C55" s="3" t="s">
        <v>328</v>
      </c>
      <c r="D55" s="17">
        <v>0.25480999999999998</v>
      </c>
      <c r="E55" s="10">
        <v>0</v>
      </c>
      <c r="F55" s="12">
        <f t="shared" si="0"/>
        <v>0</v>
      </c>
    </row>
    <row r="56" spans="1:6" x14ac:dyDescent="0.25">
      <c r="A56" s="62"/>
      <c r="B56" s="62"/>
      <c r="C56" s="3" t="s">
        <v>329</v>
      </c>
      <c r="D56" s="17">
        <v>0.41010000000000002</v>
      </c>
      <c r="E56" s="10">
        <v>0</v>
      </c>
      <c r="F56" s="12">
        <f t="shared" si="0"/>
        <v>0</v>
      </c>
    </row>
    <row r="57" spans="1:6" x14ac:dyDescent="0.25">
      <c r="A57" s="62"/>
      <c r="B57" s="62" t="s">
        <v>342</v>
      </c>
      <c r="C57" s="3" t="s">
        <v>328</v>
      </c>
      <c r="D57" s="17">
        <v>0.23155999999999999</v>
      </c>
      <c r="E57" s="10">
        <v>0</v>
      </c>
      <c r="F57" s="12">
        <f t="shared" si="0"/>
        <v>0</v>
      </c>
    </row>
    <row r="58" spans="1:6" x14ac:dyDescent="0.25">
      <c r="A58" s="62"/>
      <c r="B58" s="62"/>
      <c r="C58" s="3" t="s">
        <v>329</v>
      </c>
      <c r="D58" s="17">
        <v>0.37268000000000001</v>
      </c>
      <c r="E58" s="10">
        <v>0</v>
      </c>
      <c r="F58" s="12">
        <f t="shared" si="0"/>
        <v>0</v>
      </c>
    </row>
    <row r="59" spans="1:6" x14ac:dyDescent="0.25">
      <c r="A59" s="62" t="s">
        <v>344</v>
      </c>
      <c r="B59" s="62" t="s">
        <v>339</v>
      </c>
      <c r="C59" s="3" t="s">
        <v>328</v>
      </c>
      <c r="D59" s="17">
        <v>0.19686999999999999</v>
      </c>
      <c r="E59" s="10">
        <v>0</v>
      </c>
      <c r="F59" s="12">
        <f t="shared" si="0"/>
        <v>0</v>
      </c>
    </row>
    <row r="60" spans="1:6" x14ac:dyDescent="0.25">
      <c r="A60" s="62"/>
      <c r="B60" s="62"/>
      <c r="C60" s="3" t="s">
        <v>329</v>
      </c>
      <c r="D60" s="17">
        <v>0.31683</v>
      </c>
      <c r="E60" s="10">
        <v>0</v>
      </c>
      <c r="F60" s="12">
        <f t="shared" si="0"/>
        <v>0</v>
      </c>
    </row>
    <row r="61" spans="1:6" x14ac:dyDescent="0.25">
      <c r="A61" s="62"/>
      <c r="B61" s="62" t="s">
        <v>340</v>
      </c>
      <c r="C61" s="3" t="s">
        <v>328</v>
      </c>
      <c r="D61" s="17">
        <v>0.20460999999999999</v>
      </c>
      <c r="E61" s="10">
        <v>0</v>
      </c>
      <c r="F61" s="12">
        <f t="shared" si="0"/>
        <v>0</v>
      </c>
    </row>
    <row r="62" spans="1:6" x14ac:dyDescent="0.25">
      <c r="A62" s="62"/>
      <c r="B62" s="62"/>
      <c r="C62" s="3" t="s">
        <v>329</v>
      </c>
      <c r="D62" s="17">
        <v>0.32928000000000002</v>
      </c>
      <c r="E62" s="10">
        <v>0</v>
      </c>
      <c r="F62" s="12">
        <f t="shared" si="0"/>
        <v>0</v>
      </c>
    </row>
    <row r="63" spans="1:6" x14ac:dyDescent="0.25">
      <c r="A63" s="62"/>
      <c r="B63" s="62" t="s">
        <v>341</v>
      </c>
      <c r="C63" s="3" t="s">
        <v>328</v>
      </c>
      <c r="D63" s="17">
        <v>0.32607000000000003</v>
      </c>
      <c r="E63" s="10">
        <v>0</v>
      </c>
      <c r="F63" s="12">
        <f t="shared" si="0"/>
        <v>0</v>
      </c>
    </row>
    <row r="64" spans="1:6" x14ac:dyDescent="0.25">
      <c r="A64" s="62"/>
      <c r="B64" s="62"/>
      <c r="C64" s="3" t="s">
        <v>329</v>
      </c>
      <c r="D64" s="17">
        <v>0.52475000000000005</v>
      </c>
      <c r="E64" s="10">
        <v>0</v>
      </c>
      <c r="F64" s="12">
        <f t="shared" si="0"/>
        <v>0</v>
      </c>
    </row>
    <row r="65" spans="1:6" x14ac:dyDescent="0.25">
      <c r="A65" s="62"/>
      <c r="B65" s="62" t="s">
        <v>342</v>
      </c>
      <c r="C65" s="3" t="s">
        <v>328</v>
      </c>
      <c r="D65" s="17">
        <v>0.21331999999999998</v>
      </c>
      <c r="E65" s="10">
        <v>0</v>
      </c>
      <c r="F65" s="12">
        <f t="shared" si="0"/>
        <v>0</v>
      </c>
    </row>
    <row r="66" spans="1:6" x14ac:dyDescent="0.25">
      <c r="A66" s="62"/>
      <c r="B66" s="62"/>
      <c r="C66" s="3" t="s">
        <v>329</v>
      </c>
      <c r="D66" s="17">
        <v>0.34329999999999999</v>
      </c>
      <c r="E66" s="10">
        <v>0</v>
      </c>
      <c r="F66" s="12">
        <f t="shared" si="0"/>
        <v>0</v>
      </c>
    </row>
    <row r="67" spans="1:6" x14ac:dyDescent="0.25">
      <c r="A67" s="62" t="s">
        <v>345</v>
      </c>
      <c r="B67" s="62" t="s">
        <v>346</v>
      </c>
      <c r="C67" s="3" t="s">
        <v>328</v>
      </c>
      <c r="D67" s="17">
        <v>0.49757999999999997</v>
      </c>
      <c r="E67" s="10">
        <v>0</v>
      </c>
      <c r="F67" s="12">
        <f t="shared" si="0"/>
        <v>0</v>
      </c>
    </row>
    <row r="68" spans="1:6" x14ac:dyDescent="0.25">
      <c r="A68" s="62"/>
      <c r="B68" s="62"/>
      <c r="C68" s="3" t="s">
        <v>329</v>
      </c>
      <c r="D68" s="17">
        <v>0.80078000000000005</v>
      </c>
      <c r="E68" s="10">
        <v>0</v>
      </c>
      <c r="F68" s="12">
        <f t="shared" si="0"/>
        <v>0</v>
      </c>
    </row>
    <row r="69" spans="1:6" x14ac:dyDescent="0.25">
      <c r="A69" s="62"/>
      <c r="B69" s="62" t="s">
        <v>347</v>
      </c>
      <c r="C69" s="3" t="s">
        <v>328</v>
      </c>
      <c r="D69" s="17">
        <v>0.60793000000000008</v>
      </c>
      <c r="E69" s="10">
        <v>0</v>
      </c>
      <c r="F69" s="12">
        <f t="shared" si="0"/>
        <v>0</v>
      </c>
    </row>
    <row r="70" spans="1:6" x14ac:dyDescent="0.25">
      <c r="A70" s="62"/>
      <c r="B70" s="62"/>
      <c r="C70" s="3" t="s">
        <v>329</v>
      </c>
      <c r="D70" s="17">
        <v>0.97838000000000003</v>
      </c>
      <c r="E70" s="10">
        <v>0</v>
      </c>
      <c r="F70" s="12">
        <f t="shared" si="0"/>
        <v>0</v>
      </c>
    </row>
    <row r="71" spans="1:6" x14ac:dyDescent="0.25">
      <c r="A71" s="62"/>
      <c r="B71" s="62" t="s">
        <v>348</v>
      </c>
      <c r="C71" s="3" t="s">
        <v>328</v>
      </c>
      <c r="D71" s="17">
        <v>0.99336999999999998</v>
      </c>
      <c r="E71" s="10">
        <v>0</v>
      </c>
      <c r="F71" s="12">
        <f t="shared" si="0"/>
        <v>0</v>
      </c>
    </row>
    <row r="72" spans="1:6" x14ac:dyDescent="0.25">
      <c r="A72" s="62"/>
      <c r="B72" s="62"/>
      <c r="C72" s="3" t="s">
        <v>329</v>
      </c>
      <c r="D72" s="17">
        <v>1.5986800000000001</v>
      </c>
      <c r="E72" s="10">
        <v>0</v>
      </c>
      <c r="F72" s="12">
        <f t="shared" si="0"/>
        <v>0</v>
      </c>
    </row>
    <row r="73" spans="1:6" x14ac:dyDescent="0.25">
      <c r="A73" s="62"/>
      <c r="B73" s="62" t="s">
        <v>349</v>
      </c>
      <c r="C73" s="3" t="s">
        <v>328</v>
      </c>
      <c r="D73" s="17">
        <v>0.84061000000000008</v>
      </c>
      <c r="E73" s="10">
        <v>0</v>
      </c>
      <c r="F73" s="12">
        <f t="shared" si="0"/>
        <v>0</v>
      </c>
    </row>
    <row r="74" spans="1:6" x14ac:dyDescent="0.25">
      <c r="A74" s="62"/>
      <c r="B74" s="62"/>
      <c r="C74" s="3" t="s">
        <v>329</v>
      </c>
      <c r="D74" s="17">
        <v>1.3528199999999999</v>
      </c>
      <c r="E74" s="10">
        <v>0</v>
      </c>
      <c r="F74" s="12">
        <f t="shared" si="0"/>
        <v>0</v>
      </c>
    </row>
    <row r="75" spans="1:6" x14ac:dyDescent="0.25">
      <c r="A75" s="62"/>
      <c r="B75" s="62" t="s">
        <v>350</v>
      </c>
      <c r="C75" s="3" t="s">
        <v>328</v>
      </c>
      <c r="D75" s="17">
        <v>0.78111000000000008</v>
      </c>
      <c r="E75" s="10">
        <v>0</v>
      </c>
      <c r="F75" s="12">
        <f t="shared" si="0"/>
        <v>0</v>
      </c>
    </row>
    <row r="76" spans="1:6" x14ac:dyDescent="0.25">
      <c r="A76" s="62"/>
      <c r="B76" s="62"/>
      <c r="C76" s="3" t="s">
        <v>329</v>
      </c>
      <c r="D76" s="17">
        <v>1.2570600000000001</v>
      </c>
      <c r="E76" s="10">
        <v>0</v>
      </c>
      <c r="F76" s="12">
        <f t="shared" ref="F76:F82" si="1">(E76*D76)/1000</f>
        <v>0</v>
      </c>
    </row>
    <row r="77" spans="1:6" x14ac:dyDescent="0.25">
      <c r="A77" s="62"/>
      <c r="B77" s="62" t="s">
        <v>351</v>
      </c>
      <c r="C77" s="3" t="s">
        <v>328</v>
      </c>
      <c r="D77" s="17">
        <v>0.93003999999999998</v>
      </c>
      <c r="E77" s="10">
        <v>0</v>
      </c>
      <c r="F77" s="12">
        <f t="shared" si="1"/>
        <v>0</v>
      </c>
    </row>
    <row r="78" spans="1:6" x14ac:dyDescent="0.25">
      <c r="A78" s="62"/>
      <c r="B78" s="62"/>
      <c r="C78" s="3" t="s">
        <v>329</v>
      </c>
      <c r="D78" s="17">
        <v>1.49674</v>
      </c>
      <c r="E78" s="10">
        <v>0</v>
      </c>
      <c r="F78" s="12">
        <f t="shared" si="1"/>
        <v>0</v>
      </c>
    </row>
    <row r="79" spans="1:6" x14ac:dyDescent="0.25">
      <c r="A79" s="62"/>
      <c r="B79" s="62" t="s">
        <v>352</v>
      </c>
      <c r="C79" s="3" t="s">
        <v>328</v>
      </c>
      <c r="D79" s="17">
        <v>0.9239099999999999</v>
      </c>
      <c r="E79" s="10">
        <v>0</v>
      </c>
      <c r="F79" s="12">
        <f t="shared" si="1"/>
        <v>0</v>
      </c>
    </row>
    <row r="80" spans="1:6" x14ac:dyDescent="0.25">
      <c r="A80" s="62"/>
      <c r="B80" s="62"/>
      <c r="C80" s="3" t="s">
        <v>329</v>
      </c>
      <c r="D80" s="17">
        <v>1.48688</v>
      </c>
      <c r="E80" s="10">
        <v>0</v>
      </c>
      <c r="F80" s="12">
        <f t="shared" si="1"/>
        <v>0</v>
      </c>
    </row>
    <row r="81" spans="1:6" x14ac:dyDescent="0.25">
      <c r="A81" s="62"/>
      <c r="B81" s="62" t="s">
        <v>353</v>
      </c>
      <c r="C81" s="3" t="s">
        <v>328</v>
      </c>
      <c r="D81" s="17">
        <v>0.89061000000000001</v>
      </c>
      <c r="E81" s="10">
        <v>0</v>
      </c>
      <c r="F81" s="12">
        <f t="shared" si="1"/>
        <v>0</v>
      </c>
    </row>
    <row r="82" spans="1:6" x14ac:dyDescent="0.25">
      <c r="A82" s="62"/>
      <c r="B82" s="62"/>
      <c r="C82" s="3" t="s">
        <v>329</v>
      </c>
      <c r="D82" s="17">
        <v>1.43329</v>
      </c>
      <c r="E82" s="10">
        <v>0</v>
      </c>
      <c r="F82" s="12">
        <f t="shared" si="1"/>
        <v>0</v>
      </c>
    </row>
  </sheetData>
  <mergeCells count="44">
    <mergeCell ref="A11:A18"/>
    <mergeCell ref="B11:B12"/>
    <mergeCell ref="B13:B14"/>
    <mergeCell ref="B15:B16"/>
    <mergeCell ref="B17:B18"/>
    <mergeCell ref="A27:A34"/>
    <mergeCell ref="A35:A42"/>
    <mergeCell ref="A43:A50"/>
    <mergeCell ref="B19:B20"/>
    <mergeCell ref="B21:B22"/>
    <mergeCell ref="B23:B24"/>
    <mergeCell ref="B25:B26"/>
    <mergeCell ref="B27:B28"/>
    <mergeCell ref="B29:B30"/>
    <mergeCell ref="B31:B32"/>
    <mergeCell ref="A19:A26"/>
    <mergeCell ref="B33:B34"/>
    <mergeCell ref="B35:B36"/>
    <mergeCell ref="B37:B38"/>
    <mergeCell ref="B39:B40"/>
    <mergeCell ref="B41:B42"/>
    <mergeCell ref="A51:A58"/>
    <mergeCell ref="B51:B52"/>
    <mergeCell ref="B53:B54"/>
    <mergeCell ref="B55:B56"/>
    <mergeCell ref="B57:B58"/>
    <mergeCell ref="B43:B44"/>
    <mergeCell ref="B75:B76"/>
    <mergeCell ref="B77:B78"/>
    <mergeCell ref="B79:B80"/>
    <mergeCell ref="B81:B82"/>
    <mergeCell ref="B45:B46"/>
    <mergeCell ref="B47:B48"/>
    <mergeCell ref="B49:B50"/>
    <mergeCell ref="A59:A66"/>
    <mergeCell ref="B59:B60"/>
    <mergeCell ref="B61:B62"/>
    <mergeCell ref="B63:B64"/>
    <mergeCell ref="B65:B66"/>
    <mergeCell ref="A67:A82"/>
    <mergeCell ref="B67:B68"/>
    <mergeCell ref="B69:B70"/>
    <mergeCell ref="B71:B72"/>
    <mergeCell ref="B73:B74"/>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5F8D8-8EC9-459B-8A12-55CAB890EAC6}">
  <dimension ref="A1:F14"/>
  <sheetViews>
    <sheetView workbookViewId="0">
      <selection activeCell="F14" sqref="F14"/>
    </sheetView>
  </sheetViews>
  <sheetFormatPr defaultRowHeight="15" x14ac:dyDescent="0.25"/>
  <cols>
    <col min="1" max="1" width="20.42578125" customWidth="1"/>
    <col min="2" max="2" width="51" bestFit="1" customWidth="1"/>
    <col min="3" max="3" width="14.7109375" bestFit="1" customWidth="1"/>
    <col min="4" max="4" width="20.42578125" bestFit="1" customWidth="1"/>
    <col min="5" max="5" width="17.42578125" customWidth="1"/>
    <col min="6" max="6" width="19" bestFit="1" customWidth="1"/>
  </cols>
  <sheetData>
    <row r="1" spans="1:6" x14ac:dyDescent="0.25">
      <c r="A1" s="1" t="s">
        <v>56</v>
      </c>
    </row>
    <row r="3" spans="1:6" x14ac:dyDescent="0.25">
      <c r="A3" s="1" t="s">
        <v>9</v>
      </c>
    </row>
    <row r="4" spans="1:6" x14ac:dyDescent="0.25">
      <c r="A4" t="s">
        <v>10</v>
      </c>
    </row>
    <row r="6" spans="1:6" x14ac:dyDescent="0.25">
      <c r="A6" s="1" t="s">
        <v>7</v>
      </c>
    </row>
    <row r="7" spans="1:6" x14ac:dyDescent="0.25">
      <c r="A7" t="s">
        <v>11</v>
      </c>
    </row>
    <row r="9" spans="1:6" ht="18" x14ac:dyDescent="0.35">
      <c r="A9" s="2" t="s">
        <v>12</v>
      </c>
      <c r="B9" s="2" t="s">
        <v>60</v>
      </c>
      <c r="C9" s="2" t="s">
        <v>14</v>
      </c>
      <c r="D9" s="2" t="s">
        <v>53</v>
      </c>
      <c r="E9" s="2" t="s">
        <v>54</v>
      </c>
      <c r="F9" s="2" t="s">
        <v>55</v>
      </c>
    </row>
    <row r="10" spans="1:6" x14ac:dyDescent="0.25">
      <c r="A10" s="14" t="s">
        <v>57</v>
      </c>
      <c r="B10" s="3" t="s">
        <v>58</v>
      </c>
      <c r="C10" s="3" t="s">
        <v>59</v>
      </c>
      <c r="D10" s="13">
        <v>0.19338</v>
      </c>
      <c r="E10" s="10">
        <v>0</v>
      </c>
      <c r="F10" s="12">
        <f>(E10*D10)/1000</f>
        <v>0</v>
      </c>
    </row>
    <row r="12" spans="1:6" ht="18" x14ac:dyDescent="0.35">
      <c r="A12" s="49" t="s">
        <v>12</v>
      </c>
      <c r="B12" s="49" t="s">
        <v>326</v>
      </c>
      <c r="C12" s="49" t="s">
        <v>14</v>
      </c>
      <c r="D12" s="48" t="s">
        <v>53</v>
      </c>
      <c r="E12" s="19" t="s">
        <v>54</v>
      </c>
      <c r="F12" s="19" t="s">
        <v>55</v>
      </c>
    </row>
    <row r="13" spans="1:6" x14ac:dyDescent="0.25">
      <c r="A13" s="77" t="s">
        <v>484</v>
      </c>
      <c r="B13" s="50" t="s">
        <v>485</v>
      </c>
      <c r="C13" s="50" t="s">
        <v>59</v>
      </c>
      <c r="D13" s="47">
        <v>0.17072999999999999</v>
      </c>
      <c r="E13" s="51">
        <v>0</v>
      </c>
      <c r="F13" s="51">
        <f>(E13*D13)/1000</f>
        <v>0</v>
      </c>
    </row>
    <row r="14" spans="1:6" x14ac:dyDescent="0.25">
      <c r="A14" s="77"/>
      <c r="B14" s="50" t="s">
        <v>486</v>
      </c>
      <c r="C14" s="50" t="s">
        <v>59</v>
      </c>
      <c r="D14" s="47">
        <v>0.17072999999999999</v>
      </c>
      <c r="E14" s="51">
        <v>0</v>
      </c>
      <c r="F14" s="51">
        <f>(E14*D14)/1000</f>
        <v>0</v>
      </c>
    </row>
  </sheetData>
  <mergeCells count="1">
    <mergeCell ref="A13:A14"/>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B49D7-C289-4C7D-AF2C-F92935F314A3}">
  <dimension ref="A1:F113"/>
  <sheetViews>
    <sheetView workbookViewId="0">
      <selection activeCell="A116" sqref="A116"/>
    </sheetView>
  </sheetViews>
  <sheetFormatPr defaultRowHeight="15" x14ac:dyDescent="0.25"/>
  <cols>
    <col min="1" max="1" width="64.85546875" bestFit="1" customWidth="1"/>
    <col min="2" max="2" width="19" bestFit="1" customWidth="1"/>
    <col min="3" max="3" width="12.28515625" bestFit="1" customWidth="1"/>
    <col min="4" max="4" width="20.42578125" bestFit="1" customWidth="1"/>
    <col min="5" max="5" width="12.140625" bestFit="1" customWidth="1"/>
    <col min="6" max="6" width="19" bestFit="1" customWidth="1"/>
  </cols>
  <sheetData>
    <row r="1" spans="1:6" x14ac:dyDescent="0.25">
      <c r="A1" s="1" t="s">
        <v>429</v>
      </c>
    </row>
    <row r="3" spans="1:6" x14ac:dyDescent="0.25">
      <c r="A3" s="1" t="s">
        <v>9</v>
      </c>
    </row>
    <row r="4" spans="1:6" x14ac:dyDescent="0.25">
      <c r="A4" t="s">
        <v>10</v>
      </c>
    </row>
    <row r="6" spans="1:6" x14ac:dyDescent="0.25">
      <c r="A6" s="1" t="s">
        <v>7</v>
      </c>
    </row>
    <row r="7" spans="1:6" x14ac:dyDescent="0.25">
      <c r="A7" t="s">
        <v>11</v>
      </c>
    </row>
    <row r="8" spans="1:6" x14ac:dyDescent="0.25">
      <c r="A8" s="18" t="s">
        <v>431</v>
      </c>
    </row>
    <row r="11" spans="1:6" ht="18" x14ac:dyDescent="0.35">
      <c r="A11" s="2" t="s">
        <v>12</v>
      </c>
      <c r="B11" s="2" t="s">
        <v>326</v>
      </c>
      <c r="C11" s="2" t="s">
        <v>430</v>
      </c>
      <c r="D11" s="2" t="s">
        <v>53</v>
      </c>
      <c r="E11" s="2" t="s">
        <v>54</v>
      </c>
      <c r="F11" s="2" t="s">
        <v>55</v>
      </c>
    </row>
    <row r="12" spans="1:6" x14ac:dyDescent="0.25">
      <c r="A12" s="27" t="s">
        <v>319</v>
      </c>
      <c r="B12" s="27"/>
      <c r="C12" s="27" t="s">
        <v>24</v>
      </c>
      <c r="D12" s="29">
        <v>0.14899999999999999</v>
      </c>
      <c r="E12" s="10">
        <v>0</v>
      </c>
      <c r="F12" s="12">
        <f>(E12*D12)/1000</f>
        <v>0</v>
      </c>
    </row>
    <row r="13" spans="1:6" x14ac:dyDescent="0.25">
      <c r="A13" s="28" t="s">
        <v>391</v>
      </c>
      <c r="B13" s="28"/>
      <c r="C13" s="28" t="s">
        <v>24</v>
      </c>
      <c r="D13" s="30">
        <v>0.27200000000000002</v>
      </c>
      <c r="E13" s="10">
        <v>0</v>
      </c>
      <c r="F13" s="12">
        <f t="shared" ref="F13:F51" si="0">(E13*D13)/1000</f>
        <v>0</v>
      </c>
    </row>
    <row r="14" spans="1:6" x14ac:dyDescent="0.25">
      <c r="A14" s="27" t="s">
        <v>392</v>
      </c>
      <c r="B14" s="27" t="s">
        <v>393</v>
      </c>
      <c r="C14" s="27" t="s">
        <v>17</v>
      </c>
      <c r="D14" s="29">
        <v>0.98470835000000001</v>
      </c>
      <c r="E14" s="10">
        <v>0</v>
      </c>
      <c r="F14" s="12">
        <f t="shared" si="0"/>
        <v>0</v>
      </c>
    </row>
    <row r="15" spans="1:6" x14ac:dyDescent="0.25">
      <c r="A15" s="28" t="s">
        <v>392</v>
      </c>
      <c r="B15" s="28" t="s">
        <v>394</v>
      </c>
      <c r="C15" s="28" t="s">
        <v>17</v>
      </c>
      <c r="D15" s="30">
        <v>0.98470835000000001</v>
      </c>
      <c r="E15" s="10">
        <v>0</v>
      </c>
      <c r="F15" s="12">
        <f t="shared" si="0"/>
        <v>0</v>
      </c>
    </row>
    <row r="16" spans="1:6" x14ac:dyDescent="0.25">
      <c r="A16" s="27" t="s">
        <v>392</v>
      </c>
      <c r="B16" s="27" t="s">
        <v>395</v>
      </c>
      <c r="C16" s="27" t="s">
        <v>17</v>
      </c>
      <c r="D16" s="29">
        <v>1.2337591000000001</v>
      </c>
      <c r="E16" s="10">
        <v>0</v>
      </c>
      <c r="F16" s="12">
        <f t="shared" si="0"/>
        <v>0</v>
      </c>
    </row>
    <row r="17" spans="1:6" x14ac:dyDescent="0.25">
      <c r="A17" s="28" t="s">
        <v>396</v>
      </c>
      <c r="B17" s="28" t="s">
        <v>393</v>
      </c>
      <c r="C17" s="28" t="s">
        <v>17</v>
      </c>
      <c r="D17" s="30">
        <v>0.98470835000000001</v>
      </c>
      <c r="E17" s="10">
        <v>0</v>
      </c>
      <c r="F17" s="12">
        <f t="shared" si="0"/>
        <v>0</v>
      </c>
    </row>
    <row r="18" spans="1:6" x14ac:dyDescent="0.25">
      <c r="A18" s="27" t="s">
        <v>396</v>
      </c>
      <c r="B18" s="27" t="s">
        <v>394</v>
      </c>
      <c r="C18" s="27" t="s">
        <v>17</v>
      </c>
      <c r="D18" s="29">
        <v>0.98470835000000001</v>
      </c>
      <c r="E18" s="10">
        <v>0</v>
      </c>
      <c r="F18" s="12">
        <f t="shared" si="0"/>
        <v>0</v>
      </c>
    </row>
    <row r="19" spans="1:6" x14ac:dyDescent="0.25">
      <c r="A19" s="28" t="s">
        <v>396</v>
      </c>
      <c r="B19" s="28" t="s">
        <v>397</v>
      </c>
      <c r="C19" s="28" t="s">
        <v>17</v>
      </c>
      <c r="D19" s="30">
        <v>21.280193798449609</v>
      </c>
      <c r="E19" s="10">
        <v>0</v>
      </c>
      <c r="F19" s="12">
        <f t="shared" si="0"/>
        <v>0</v>
      </c>
    </row>
    <row r="20" spans="1:6" x14ac:dyDescent="0.25">
      <c r="A20" s="27" t="s">
        <v>398</v>
      </c>
      <c r="B20" s="27" t="s">
        <v>395</v>
      </c>
      <c r="C20" s="27" t="s">
        <v>17</v>
      </c>
      <c r="D20" s="29">
        <v>5.9130775193798444</v>
      </c>
      <c r="E20" s="10">
        <v>0</v>
      </c>
      <c r="F20" s="12">
        <f t="shared" si="0"/>
        <v>0</v>
      </c>
    </row>
    <row r="21" spans="1:6" x14ac:dyDescent="0.25">
      <c r="A21" s="28" t="s">
        <v>399</v>
      </c>
      <c r="B21" s="28" t="s">
        <v>393</v>
      </c>
      <c r="C21" s="28" t="s">
        <v>17</v>
      </c>
      <c r="D21" s="30">
        <v>0.98470835000000001</v>
      </c>
      <c r="E21" s="10">
        <v>0</v>
      </c>
      <c r="F21" s="12">
        <f t="shared" si="0"/>
        <v>0</v>
      </c>
    </row>
    <row r="22" spans="1:6" x14ac:dyDescent="0.25">
      <c r="A22" s="27" t="s">
        <v>399</v>
      </c>
      <c r="B22" s="27" t="s">
        <v>394</v>
      </c>
      <c r="C22" s="27" t="s">
        <v>17</v>
      </c>
      <c r="D22" s="29">
        <v>0.98470835000000001</v>
      </c>
      <c r="E22" s="10">
        <v>0</v>
      </c>
      <c r="F22" s="12">
        <f t="shared" si="0"/>
        <v>0</v>
      </c>
    </row>
    <row r="23" spans="1:6" x14ac:dyDescent="0.25">
      <c r="A23" s="28" t="s">
        <v>399</v>
      </c>
      <c r="B23" s="28" t="s">
        <v>395</v>
      </c>
      <c r="C23" s="28" t="s">
        <v>17</v>
      </c>
      <c r="D23" s="30">
        <v>1.2337591000000001</v>
      </c>
      <c r="E23" s="10">
        <v>0</v>
      </c>
      <c r="F23" s="12">
        <f t="shared" si="0"/>
        <v>0</v>
      </c>
    </row>
    <row r="24" spans="1:6" x14ac:dyDescent="0.25">
      <c r="A24" s="27" t="s">
        <v>400</v>
      </c>
      <c r="B24" s="27" t="s">
        <v>393</v>
      </c>
      <c r="C24" s="27" t="s">
        <v>17</v>
      </c>
      <c r="D24" s="29">
        <v>0.98470835000000001</v>
      </c>
      <c r="E24" s="10">
        <v>0</v>
      </c>
      <c r="F24" s="12">
        <f t="shared" si="0"/>
        <v>0</v>
      </c>
    </row>
    <row r="25" spans="1:6" x14ac:dyDescent="0.25">
      <c r="A25" s="28" t="s">
        <v>400</v>
      </c>
      <c r="B25" s="28" t="s">
        <v>395</v>
      </c>
      <c r="C25" s="28" t="s">
        <v>17</v>
      </c>
      <c r="D25" s="30">
        <v>1.2337591000000001</v>
      </c>
      <c r="E25" s="10">
        <v>0</v>
      </c>
      <c r="F25" s="12">
        <f t="shared" si="0"/>
        <v>0</v>
      </c>
    </row>
    <row r="26" spans="1:6" x14ac:dyDescent="0.25">
      <c r="A26" s="27" t="s">
        <v>401</v>
      </c>
      <c r="B26" s="27" t="s">
        <v>393</v>
      </c>
      <c r="C26" s="27" t="s">
        <v>17</v>
      </c>
      <c r="D26" s="29">
        <v>0.98470835000000001</v>
      </c>
      <c r="E26" s="10">
        <v>0</v>
      </c>
      <c r="F26" s="12">
        <f t="shared" si="0"/>
        <v>0</v>
      </c>
    </row>
    <row r="27" spans="1:6" x14ac:dyDescent="0.25">
      <c r="A27" s="28" t="s">
        <v>401</v>
      </c>
      <c r="B27" s="28" t="s">
        <v>394</v>
      </c>
      <c r="C27" s="28" t="s">
        <v>17</v>
      </c>
      <c r="D27" s="30">
        <v>0.98470835000000001</v>
      </c>
      <c r="E27" s="10">
        <v>0</v>
      </c>
      <c r="F27" s="12">
        <f t="shared" si="0"/>
        <v>0</v>
      </c>
    </row>
    <row r="28" spans="1:6" x14ac:dyDescent="0.25">
      <c r="A28" s="27" t="s">
        <v>401</v>
      </c>
      <c r="B28" s="27" t="s">
        <v>395</v>
      </c>
      <c r="C28" s="27" t="s">
        <v>17</v>
      </c>
      <c r="D28" s="29">
        <v>1.2337591000000001</v>
      </c>
      <c r="E28" s="10">
        <v>0</v>
      </c>
      <c r="F28" s="12">
        <f t="shared" si="0"/>
        <v>0</v>
      </c>
    </row>
    <row r="29" spans="1:6" x14ac:dyDescent="0.25">
      <c r="A29" s="28" t="s">
        <v>402</v>
      </c>
      <c r="B29" s="28" t="s">
        <v>394</v>
      </c>
      <c r="C29" s="28" t="s">
        <v>17</v>
      </c>
      <c r="D29" s="30">
        <v>0.98470835000000001</v>
      </c>
      <c r="E29" s="10">
        <v>0</v>
      </c>
      <c r="F29" s="12">
        <f t="shared" si="0"/>
        <v>0</v>
      </c>
    </row>
    <row r="30" spans="1:6" x14ac:dyDescent="0.25">
      <c r="A30" s="27" t="s">
        <v>402</v>
      </c>
      <c r="B30" s="27" t="s">
        <v>395</v>
      </c>
      <c r="C30" s="27" t="s">
        <v>17</v>
      </c>
      <c r="D30" s="29">
        <v>1.2337591000000001</v>
      </c>
      <c r="E30" s="10">
        <v>0</v>
      </c>
      <c r="F30" s="12">
        <f t="shared" si="0"/>
        <v>0</v>
      </c>
    </row>
    <row r="31" spans="1:6" x14ac:dyDescent="0.25">
      <c r="A31" s="28" t="s">
        <v>403</v>
      </c>
      <c r="B31" s="28" t="s">
        <v>394</v>
      </c>
      <c r="C31" s="28" t="s">
        <v>17</v>
      </c>
      <c r="D31" s="30">
        <v>0.98470835000000001</v>
      </c>
      <c r="E31" s="10">
        <v>0</v>
      </c>
      <c r="F31" s="12">
        <f t="shared" si="0"/>
        <v>0</v>
      </c>
    </row>
    <row r="32" spans="1:6" x14ac:dyDescent="0.25">
      <c r="A32" s="27" t="s">
        <v>403</v>
      </c>
      <c r="B32" s="27" t="s">
        <v>395</v>
      </c>
      <c r="C32" s="27" t="s">
        <v>17</v>
      </c>
      <c r="D32" s="29">
        <v>1.2643491</v>
      </c>
      <c r="E32" s="10">
        <v>0</v>
      </c>
      <c r="F32" s="12">
        <f t="shared" si="0"/>
        <v>0</v>
      </c>
    </row>
    <row r="33" spans="1:6" x14ac:dyDescent="0.25">
      <c r="A33" s="28" t="s">
        <v>404</v>
      </c>
      <c r="B33" s="28" t="s">
        <v>394</v>
      </c>
      <c r="C33" s="28" t="s">
        <v>17</v>
      </c>
      <c r="D33" s="30">
        <v>0.98470835000000001</v>
      </c>
      <c r="E33" s="10">
        <v>0</v>
      </c>
      <c r="F33" s="12">
        <f t="shared" si="0"/>
        <v>0</v>
      </c>
    </row>
    <row r="34" spans="1:6" x14ac:dyDescent="0.25">
      <c r="A34" s="27" t="s">
        <v>404</v>
      </c>
      <c r="B34" s="27" t="s">
        <v>395</v>
      </c>
      <c r="C34" s="27" t="s">
        <v>17</v>
      </c>
      <c r="D34" s="29">
        <v>17.577140449286357</v>
      </c>
      <c r="E34" s="10">
        <v>0</v>
      </c>
      <c r="F34" s="12">
        <f t="shared" si="0"/>
        <v>0</v>
      </c>
    </row>
    <row r="35" spans="1:6" x14ac:dyDescent="0.25">
      <c r="A35" s="28" t="s">
        <v>405</v>
      </c>
      <c r="B35" s="28" t="s">
        <v>394</v>
      </c>
      <c r="C35" s="28" t="s">
        <v>17</v>
      </c>
      <c r="D35" s="30">
        <v>21.280193798449609</v>
      </c>
      <c r="E35" s="10">
        <v>0</v>
      </c>
      <c r="F35" s="12">
        <f t="shared" si="0"/>
        <v>0</v>
      </c>
    </row>
    <row r="36" spans="1:6" x14ac:dyDescent="0.25">
      <c r="A36" s="27" t="s">
        <v>405</v>
      </c>
      <c r="B36" s="27" t="s">
        <v>397</v>
      </c>
      <c r="C36" s="27" t="s">
        <v>17</v>
      </c>
      <c r="D36" s="29">
        <v>21.280193798449609</v>
      </c>
      <c r="E36" s="10">
        <v>0</v>
      </c>
      <c r="F36" s="12">
        <f t="shared" si="0"/>
        <v>0</v>
      </c>
    </row>
    <row r="37" spans="1:6" x14ac:dyDescent="0.25">
      <c r="A37" s="28" t="s">
        <v>406</v>
      </c>
      <c r="B37" s="28" t="s">
        <v>394</v>
      </c>
      <c r="C37" s="28" t="s">
        <v>17</v>
      </c>
      <c r="D37" s="30">
        <v>21.280193798449609</v>
      </c>
      <c r="E37" s="10">
        <v>0</v>
      </c>
      <c r="F37" s="12">
        <f t="shared" si="0"/>
        <v>0</v>
      </c>
    </row>
    <row r="38" spans="1:6" x14ac:dyDescent="0.25">
      <c r="A38" s="27" t="s">
        <v>406</v>
      </c>
      <c r="B38" s="27" t="s">
        <v>395</v>
      </c>
      <c r="C38" s="27" t="s">
        <v>17</v>
      </c>
      <c r="D38" s="29">
        <v>71.95</v>
      </c>
      <c r="E38" s="10">
        <v>0</v>
      </c>
      <c r="F38" s="12">
        <f t="shared" si="0"/>
        <v>0</v>
      </c>
    </row>
    <row r="39" spans="1:6" x14ac:dyDescent="0.25">
      <c r="A39" s="27" t="s">
        <v>407</v>
      </c>
      <c r="B39" s="27" t="s">
        <v>394</v>
      </c>
      <c r="C39" s="27" t="s">
        <v>17</v>
      </c>
      <c r="D39" s="29">
        <v>21.280193798449609</v>
      </c>
      <c r="E39" s="10">
        <v>0</v>
      </c>
      <c r="F39" s="12">
        <f t="shared" si="0"/>
        <v>0</v>
      </c>
    </row>
    <row r="40" spans="1:6" x14ac:dyDescent="0.25">
      <c r="A40" s="28" t="s">
        <v>407</v>
      </c>
      <c r="B40" s="28" t="s">
        <v>397</v>
      </c>
      <c r="C40" s="28" t="s">
        <v>17</v>
      </c>
      <c r="D40" s="30">
        <v>21.280193798449609</v>
      </c>
      <c r="E40" s="10">
        <v>0</v>
      </c>
      <c r="F40" s="12">
        <f t="shared" si="0"/>
        <v>0</v>
      </c>
    </row>
    <row r="41" spans="1:6" x14ac:dyDescent="0.25">
      <c r="A41" s="27" t="s">
        <v>407</v>
      </c>
      <c r="B41" s="27" t="s">
        <v>408</v>
      </c>
      <c r="C41" s="27" t="s">
        <v>17</v>
      </c>
      <c r="D41" s="29">
        <v>8.9105813953488369</v>
      </c>
      <c r="E41" s="10">
        <v>0</v>
      </c>
      <c r="F41" s="12">
        <f t="shared" si="0"/>
        <v>0</v>
      </c>
    </row>
    <row r="42" spans="1:6" x14ac:dyDescent="0.25">
      <c r="A42" s="28" t="s">
        <v>407</v>
      </c>
      <c r="B42" s="28" t="s">
        <v>395</v>
      </c>
      <c r="C42" s="28" t="s">
        <v>17</v>
      </c>
      <c r="D42" s="30">
        <v>828.01354454406157</v>
      </c>
      <c r="E42" s="10">
        <v>0</v>
      </c>
      <c r="F42" s="12">
        <f t="shared" si="0"/>
        <v>0</v>
      </c>
    </row>
    <row r="43" spans="1:6" x14ac:dyDescent="0.25">
      <c r="A43" s="27" t="s">
        <v>409</v>
      </c>
      <c r="B43" s="27" t="s">
        <v>397</v>
      </c>
      <c r="C43" s="27" t="s">
        <v>17</v>
      </c>
      <c r="D43" s="29">
        <v>21.280193798449609</v>
      </c>
      <c r="E43" s="10">
        <v>0</v>
      </c>
      <c r="F43" s="12">
        <f t="shared" si="0"/>
        <v>0</v>
      </c>
    </row>
    <row r="44" spans="1:6" x14ac:dyDescent="0.25">
      <c r="A44" s="28" t="s">
        <v>409</v>
      </c>
      <c r="B44" s="28" t="s">
        <v>395</v>
      </c>
      <c r="C44" s="28" t="s">
        <v>17</v>
      </c>
      <c r="D44" s="30">
        <v>467.00838444938165</v>
      </c>
      <c r="E44" s="10">
        <v>0</v>
      </c>
      <c r="F44" s="12">
        <f t="shared" si="0"/>
        <v>0</v>
      </c>
    </row>
    <row r="45" spans="1:6" x14ac:dyDescent="0.25">
      <c r="A45" s="27" t="s">
        <v>410</v>
      </c>
      <c r="B45" s="27" t="s">
        <v>393</v>
      </c>
      <c r="C45" s="27" t="s">
        <v>17</v>
      </c>
      <c r="D45" s="29">
        <v>21.280193798449609</v>
      </c>
      <c r="E45" s="10">
        <v>0</v>
      </c>
      <c r="F45" s="12">
        <f t="shared" si="0"/>
        <v>0</v>
      </c>
    </row>
    <row r="46" spans="1:6" x14ac:dyDescent="0.25">
      <c r="A46" s="28" t="s">
        <v>410</v>
      </c>
      <c r="B46" s="28" t="s">
        <v>395</v>
      </c>
      <c r="C46" s="28" t="s">
        <v>17</v>
      </c>
      <c r="D46" s="30">
        <v>8.8832713178294576</v>
      </c>
      <c r="E46" s="10">
        <v>0</v>
      </c>
      <c r="F46" s="12">
        <f t="shared" si="0"/>
        <v>0</v>
      </c>
    </row>
    <row r="47" spans="1:6" x14ac:dyDescent="0.25">
      <c r="A47" s="27" t="s">
        <v>411</v>
      </c>
      <c r="B47" s="27" t="s">
        <v>393</v>
      </c>
      <c r="C47" s="27" t="s">
        <v>17</v>
      </c>
      <c r="D47" s="29">
        <v>21.280193798449609</v>
      </c>
      <c r="E47" s="10">
        <v>0</v>
      </c>
      <c r="F47" s="12">
        <f t="shared" si="0"/>
        <v>0</v>
      </c>
    </row>
    <row r="48" spans="1:6" x14ac:dyDescent="0.25">
      <c r="A48" s="28" t="s">
        <v>411</v>
      </c>
      <c r="B48" s="28" t="s">
        <v>397</v>
      </c>
      <c r="C48" s="28" t="s">
        <v>17</v>
      </c>
      <c r="D48" s="30">
        <v>21.280193798449609</v>
      </c>
      <c r="E48" s="10">
        <v>0</v>
      </c>
      <c r="F48" s="12">
        <f t="shared" si="0"/>
        <v>0</v>
      </c>
    </row>
    <row r="49" spans="1:6" x14ac:dyDescent="0.25">
      <c r="A49" s="27" t="s">
        <v>411</v>
      </c>
      <c r="B49" s="27" t="s">
        <v>395</v>
      </c>
      <c r="C49" s="27" t="s">
        <v>17</v>
      </c>
      <c r="D49" s="29">
        <v>8.8832713178294576</v>
      </c>
      <c r="E49" s="10">
        <v>0</v>
      </c>
      <c r="F49" s="12">
        <f t="shared" si="0"/>
        <v>0</v>
      </c>
    </row>
    <row r="50" spans="1:6" x14ac:dyDescent="0.25">
      <c r="A50" s="28" t="s">
        <v>412</v>
      </c>
      <c r="B50" s="28" t="s">
        <v>393</v>
      </c>
      <c r="C50" s="28" t="s">
        <v>17</v>
      </c>
      <c r="D50" s="30">
        <v>21.280193798449609</v>
      </c>
      <c r="E50" s="10">
        <v>0</v>
      </c>
      <c r="F50" s="12">
        <f t="shared" si="0"/>
        <v>0</v>
      </c>
    </row>
    <row r="51" spans="1:6" x14ac:dyDescent="0.25">
      <c r="A51" s="27" t="s">
        <v>412</v>
      </c>
      <c r="B51" s="27" t="s">
        <v>397</v>
      </c>
      <c r="C51" s="27" t="s">
        <v>17</v>
      </c>
      <c r="D51" s="29">
        <v>21.280193798449609</v>
      </c>
      <c r="E51" s="10">
        <v>0</v>
      </c>
      <c r="F51" s="12">
        <f t="shared" si="0"/>
        <v>0</v>
      </c>
    </row>
    <row r="52" spans="1:6" x14ac:dyDescent="0.25">
      <c r="A52" s="28" t="s">
        <v>412</v>
      </c>
      <c r="B52" s="28" t="s">
        <v>395</v>
      </c>
      <c r="C52" s="28" t="s">
        <v>17</v>
      </c>
      <c r="D52" s="30">
        <v>8.8832713178294576</v>
      </c>
      <c r="E52" s="10">
        <v>0</v>
      </c>
      <c r="F52" s="12">
        <f t="shared" ref="F52:F107" si="1">(E52*D52)/1000</f>
        <v>0</v>
      </c>
    </row>
    <row r="53" spans="1:6" x14ac:dyDescent="0.25">
      <c r="A53" s="27" t="s">
        <v>413</v>
      </c>
      <c r="B53" s="27" t="s">
        <v>393</v>
      </c>
      <c r="C53" s="27" t="s">
        <v>17</v>
      </c>
      <c r="D53" s="29">
        <v>21.280193798449609</v>
      </c>
      <c r="E53" s="10">
        <v>0</v>
      </c>
      <c r="F53" s="12">
        <f t="shared" si="1"/>
        <v>0</v>
      </c>
    </row>
    <row r="54" spans="1:6" x14ac:dyDescent="0.25">
      <c r="A54" s="28" t="s">
        <v>413</v>
      </c>
      <c r="B54" s="28" t="s">
        <v>397</v>
      </c>
      <c r="C54" s="28" t="s">
        <v>17</v>
      </c>
      <c r="D54" s="30">
        <v>21.280193798449609</v>
      </c>
      <c r="E54" s="10">
        <v>0</v>
      </c>
      <c r="F54" s="12">
        <f t="shared" si="1"/>
        <v>0</v>
      </c>
    </row>
    <row r="55" spans="1:6" x14ac:dyDescent="0.25">
      <c r="A55" s="27" t="s">
        <v>413</v>
      </c>
      <c r="B55" s="27" t="s">
        <v>395</v>
      </c>
      <c r="C55" s="27" t="s">
        <v>17</v>
      </c>
      <c r="D55" s="29">
        <v>8.8832713178294576</v>
      </c>
      <c r="E55" s="10">
        <v>0</v>
      </c>
      <c r="F55" s="12">
        <f t="shared" si="1"/>
        <v>0</v>
      </c>
    </row>
    <row r="56" spans="1:6" x14ac:dyDescent="0.25">
      <c r="A56" s="28" t="s">
        <v>414</v>
      </c>
      <c r="B56" s="28" t="s">
        <v>393</v>
      </c>
      <c r="C56" s="28" t="s">
        <v>17</v>
      </c>
      <c r="D56" s="30">
        <v>21.280193798449609</v>
      </c>
      <c r="E56" s="10">
        <v>0</v>
      </c>
      <c r="F56" s="12">
        <f t="shared" si="1"/>
        <v>0</v>
      </c>
    </row>
    <row r="57" spans="1:6" x14ac:dyDescent="0.25">
      <c r="A57" s="27" t="s">
        <v>414</v>
      </c>
      <c r="B57" s="27" t="s">
        <v>395</v>
      </c>
      <c r="C57" s="27" t="s">
        <v>17</v>
      </c>
      <c r="D57" s="29">
        <v>8.8832713178294576</v>
      </c>
      <c r="E57" s="10">
        <v>0</v>
      </c>
      <c r="F57" s="12">
        <f t="shared" si="1"/>
        <v>0</v>
      </c>
    </row>
    <row r="58" spans="1:6" x14ac:dyDescent="0.25">
      <c r="A58" s="28" t="s">
        <v>415</v>
      </c>
      <c r="B58" s="28" t="s">
        <v>393</v>
      </c>
      <c r="C58" s="28" t="s">
        <v>17</v>
      </c>
      <c r="D58" s="30">
        <v>21.280193798449609</v>
      </c>
      <c r="E58" s="10">
        <v>0</v>
      </c>
      <c r="F58" s="12">
        <f t="shared" si="1"/>
        <v>0</v>
      </c>
    </row>
    <row r="59" spans="1:6" x14ac:dyDescent="0.25">
      <c r="A59" s="27" t="s">
        <v>415</v>
      </c>
      <c r="B59" s="27" t="s">
        <v>394</v>
      </c>
      <c r="C59" s="27" t="s">
        <v>17</v>
      </c>
      <c r="D59" s="29">
        <v>21.280193798449609</v>
      </c>
      <c r="E59" s="10">
        <v>0</v>
      </c>
      <c r="F59" s="12">
        <f t="shared" si="1"/>
        <v>0</v>
      </c>
    </row>
    <row r="60" spans="1:6" x14ac:dyDescent="0.25">
      <c r="A60" s="28" t="s">
        <v>415</v>
      </c>
      <c r="B60" s="28" t="s">
        <v>397</v>
      </c>
      <c r="C60" s="28" t="s">
        <v>17</v>
      </c>
      <c r="D60" s="30">
        <v>21.280193798449609</v>
      </c>
      <c r="E60" s="10">
        <v>0</v>
      </c>
      <c r="F60" s="12">
        <f t="shared" si="1"/>
        <v>0</v>
      </c>
    </row>
    <row r="61" spans="1:6" x14ac:dyDescent="0.25">
      <c r="A61" s="27" t="s">
        <v>415</v>
      </c>
      <c r="B61" s="27" t="s">
        <v>395</v>
      </c>
      <c r="C61" s="27" t="s">
        <v>17</v>
      </c>
      <c r="D61" s="29">
        <v>8.8832713178294558</v>
      </c>
      <c r="E61" s="10">
        <v>0</v>
      </c>
      <c r="F61" s="12">
        <f t="shared" si="1"/>
        <v>0</v>
      </c>
    </row>
    <row r="62" spans="1:6" x14ac:dyDescent="0.25">
      <c r="A62" s="28" t="s">
        <v>416</v>
      </c>
      <c r="B62" s="28" t="s">
        <v>393</v>
      </c>
      <c r="C62" s="28" t="s">
        <v>17</v>
      </c>
      <c r="D62" s="30">
        <v>21.280193798449609</v>
      </c>
      <c r="E62" s="10">
        <v>0</v>
      </c>
      <c r="F62" s="12">
        <f t="shared" si="1"/>
        <v>0</v>
      </c>
    </row>
    <row r="63" spans="1:6" x14ac:dyDescent="0.25">
      <c r="A63" s="27" t="s">
        <v>416</v>
      </c>
      <c r="B63" s="27" t="s">
        <v>394</v>
      </c>
      <c r="C63" s="27" t="s">
        <v>17</v>
      </c>
      <c r="D63" s="29">
        <v>21.280193798449609</v>
      </c>
      <c r="E63" s="10">
        <v>0</v>
      </c>
      <c r="F63" s="12">
        <f t="shared" si="1"/>
        <v>0</v>
      </c>
    </row>
    <row r="64" spans="1:6" x14ac:dyDescent="0.25">
      <c r="A64" s="28" t="s">
        <v>416</v>
      </c>
      <c r="B64" s="28" t="s">
        <v>397</v>
      </c>
      <c r="C64" s="28" t="s">
        <v>17</v>
      </c>
      <c r="D64" s="30">
        <v>21.280193798449609</v>
      </c>
      <c r="E64" s="10">
        <v>0</v>
      </c>
      <c r="F64" s="12">
        <f t="shared" si="1"/>
        <v>0</v>
      </c>
    </row>
    <row r="65" spans="1:6" x14ac:dyDescent="0.25">
      <c r="A65" s="27" t="s">
        <v>416</v>
      </c>
      <c r="B65" s="27" t="s">
        <v>395</v>
      </c>
      <c r="C65" s="27" t="s">
        <v>17</v>
      </c>
      <c r="D65" s="29">
        <v>8.8832713178294576</v>
      </c>
      <c r="E65" s="10">
        <v>0</v>
      </c>
      <c r="F65" s="12">
        <f t="shared" si="1"/>
        <v>0</v>
      </c>
    </row>
    <row r="66" spans="1:6" x14ac:dyDescent="0.25">
      <c r="A66" s="28" t="s">
        <v>417</v>
      </c>
      <c r="B66" s="28" t="s">
        <v>393</v>
      </c>
      <c r="C66" s="28" t="s">
        <v>17</v>
      </c>
      <c r="D66" s="30">
        <v>21.280193798449609</v>
      </c>
      <c r="E66" s="10">
        <v>0</v>
      </c>
      <c r="F66" s="12">
        <f t="shared" si="1"/>
        <v>0</v>
      </c>
    </row>
    <row r="67" spans="1:6" x14ac:dyDescent="0.25">
      <c r="A67" s="27" t="s">
        <v>417</v>
      </c>
      <c r="B67" s="27" t="s">
        <v>394</v>
      </c>
      <c r="C67" s="27" t="s">
        <v>17</v>
      </c>
      <c r="D67" s="29">
        <v>21.280193798449609</v>
      </c>
      <c r="E67" s="10">
        <v>0</v>
      </c>
      <c r="F67" s="12">
        <f t="shared" si="1"/>
        <v>0</v>
      </c>
    </row>
    <row r="68" spans="1:6" x14ac:dyDescent="0.25">
      <c r="A68" s="28" t="s">
        <v>417</v>
      </c>
      <c r="B68" s="28" t="s">
        <v>397</v>
      </c>
      <c r="C68" s="28" t="s">
        <v>17</v>
      </c>
      <c r="D68" s="30">
        <v>21.280193798449609</v>
      </c>
      <c r="E68" s="10">
        <v>0</v>
      </c>
      <c r="F68" s="12">
        <f t="shared" si="1"/>
        <v>0</v>
      </c>
    </row>
    <row r="69" spans="1:6" x14ac:dyDescent="0.25">
      <c r="A69" s="27" t="s">
        <v>417</v>
      </c>
      <c r="B69" s="27" t="s">
        <v>395</v>
      </c>
      <c r="C69" s="27" t="s">
        <v>17</v>
      </c>
      <c r="D69" s="29">
        <v>8.8832713178294576</v>
      </c>
      <c r="E69" s="10">
        <v>0</v>
      </c>
      <c r="F69" s="12">
        <f t="shared" si="1"/>
        <v>0</v>
      </c>
    </row>
    <row r="70" spans="1:6" x14ac:dyDescent="0.25">
      <c r="A70" s="28" t="s">
        <v>418</v>
      </c>
      <c r="B70" s="28" t="s">
        <v>393</v>
      </c>
      <c r="C70" s="28" t="s">
        <v>17</v>
      </c>
      <c r="D70" s="30">
        <v>21.280193798449609</v>
      </c>
      <c r="E70" s="10">
        <v>0</v>
      </c>
      <c r="F70" s="12">
        <f t="shared" si="1"/>
        <v>0</v>
      </c>
    </row>
    <row r="71" spans="1:6" x14ac:dyDescent="0.25">
      <c r="A71" s="27" t="s">
        <v>418</v>
      </c>
      <c r="B71" s="27" t="s">
        <v>394</v>
      </c>
      <c r="C71" s="27" t="s">
        <v>17</v>
      </c>
      <c r="D71" s="29">
        <v>21.280193798449609</v>
      </c>
      <c r="E71" s="10">
        <v>0</v>
      </c>
      <c r="F71" s="12">
        <f t="shared" si="1"/>
        <v>0</v>
      </c>
    </row>
    <row r="72" spans="1:6" x14ac:dyDescent="0.25">
      <c r="A72" s="28" t="s">
        <v>418</v>
      </c>
      <c r="B72" s="28" t="s">
        <v>397</v>
      </c>
      <c r="C72" s="28" t="s">
        <v>17</v>
      </c>
      <c r="D72" s="30">
        <v>21.280193798449609</v>
      </c>
      <c r="E72" s="10">
        <v>0</v>
      </c>
      <c r="F72" s="12">
        <f t="shared" si="1"/>
        <v>0</v>
      </c>
    </row>
    <row r="73" spans="1:6" x14ac:dyDescent="0.25">
      <c r="A73" s="27" t="s">
        <v>418</v>
      </c>
      <c r="B73" s="27" t="s">
        <v>395</v>
      </c>
      <c r="C73" s="27" t="s">
        <v>17</v>
      </c>
      <c r="D73" s="29">
        <v>8.8832713178294576</v>
      </c>
      <c r="E73" s="10">
        <v>0</v>
      </c>
      <c r="F73" s="12">
        <f t="shared" si="1"/>
        <v>0</v>
      </c>
    </row>
    <row r="74" spans="1:6" x14ac:dyDescent="0.25">
      <c r="A74" s="28" t="s">
        <v>419</v>
      </c>
      <c r="B74" s="28" t="s">
        <v>393</v>
      </c>
      <c r="C74" s="28" t="s">
        <v>17</v>
      </c>
      <c r="D74" s="30">
        <v>21.280193798449609</v>
      </c>
      <c r="E74" s="10">
        <v>0</v>
      </c>
      <c r="F74" s="12">
        <f t="shared" si="1"/>
        <v>0</v>
      </c>
    </row>
    <row r="75" spans="1:6" x14ac:dyDescent="0.25">
      <c r="A75" s="27" t="s">
        <v>419</v>
      </c>
      <c r="B75" s="27" t="s">
        <v>394</v>
      </c>
      <c r="C75" s="27" t="s">
        <v>17</v>
      </c>
      <c r="D75" s="29">
        <v>21.280193798449609</v>
      </c>
      <c r="E75" s="10">
        <v>0</v>
      </c>
      <c r="F75" s="12">
        <f t="shared" si="1"/>
        <v>0</v>
      </c>
    </row>
    <row r="76" spans="1:6" x14ac:dyDescent="0.25">
      <c r="A76" s="28" t="s">
        <v>419</v>
      </c>
      <c r="B76" s="28" t="s">
        <v>397</v>
      </c>
      <c r="C76" s="28" t="s">
        <v>17</v>
      </c>
      <c r="D76" s="30">
        <v>21.280193798449609</v>
      </c>
      <c r="E76" s="10">
        <v>0</v>
      </c>
      <c r="F76" s="12">
        <f t="shared" si="1"/>
        <v>0</v>
      </c>
    </row>
    <row r="77" spans="1:6" x14ac:dyDescent="0.25">
      <c r="A77" s="27" t="s">
        <v>419</v>
      </c>
      <c r="B77" s="27" t="s">
        <v>395</v>
      </c>
      <c r="C77" s="27" t="s">
        <v>17</v>
      </c>
      <c r="D77" s="29">
        <v>8.8832713178294576</v>
      </c>
      <c r="E77" s="10">
        <v>0</v>
      </c>
      <c r="F77" s="12">
        <f t="shared" si="1"/>
        <v>0</v>
      </c>
    </row>
    <row r="78" spans="1:6" x14ac:dyDescent="0.25">
      <c r="A78" s="28" t="s">
        <v>420</v>
      </c>
      <c r="B78" s="28" t="s">
        <v>393</v>
      </c>
      <c r="C78" s="28" t="s">
        <v>17</v>
      </c>
      <c r="D78" s="30">
        <v>21.280193798449609</v>
      </c>
      <c r="E78" s="10">
        <v>0</v>
      </c>
      <c r="F78" s="12">
        <f t="shared" si="1"/>
        <v>0</v>
      </c>
    </row>
    <row r="79" spans="1:6" x14ac:dyDescent="0.25">
      <c r="A79" s="27" t="s">
        <v>420</v>
      </c>
      <c r="B79" s="27" t="s">
        <v>394</v>
      </c>
      <c r="C79" s="27" t="s">
        <v>17</v>
      </c>
      <c r="D79" s="29">
        <v>21.280193798449609</v>
      </c>
      <c r="E79" s="10">
        <v>0</v>
      </c>
      <c r="F79" s="12">
        <f t="shared" si="1"/>
        <v>0</v>
      </c>
    </row>
    <row r="80" spans="1:6" x14ac:dyDescent="0.25">
      <c r="A80" s="28" t="s">
        <v>420</v>
      </c>
      <c r="B80" s="28" t="s">
        <v>397</v>
      </c>
      <c r="C80" s="28" t="s">
        <v>17</v>
      </c>
      <c r="D80" s="30">
        <v>21.280193798449609</v>
      </c>
      <c r="E80" s="10">
        <v>0</v>
      </c>
      <c r="F80" s="12">
        <f t="shared" si="1"/>
        <v>0</v>
      </c>
    </row>
    <row r="81" spans="1:6" x14ac:dyDescent="0.25">
      <c r="A81" s="27" t="s">
        <v>420</v>
      </c>
      <c r="B81" s="27" t="s">
        <v>395</v>
      </c>
      <c r="C81" s="27" t="s">
        <v>17</v>
      </c>
      <c r="D81" s="29">
        <v>8.8832713178294576</v>
      </c>
      <c r="E81" s="10">
        <v>0</v>
      </c>
      <c r="F81" s="12">
        <f t="shared" si="1"/>
        <v>0</v>
      </c>
    </row>
    <row r="82" spans="1:6" x14ac:dyDescent="0.25">
      <c r="A82" s="28" t="s">
        <v>421</v>
      </c>
      <c r="B82" s="28" t="s">
        <v>393</v>
      </c>
      <c r="C82" s="28" t="s">
        <v>17</v>
      </c>
      <c r="D82" s="30">
        <v>21.280193798449609</v>
      </c>
      <c r="E82" s="10">
        <v>0</v>
      </c>
      <c r="F82" s="12">
        <f t="shared" si="1"/>
        <v>0</v>
      </c>
    </row>
    <row r="83" spans="1:6" x14ac:dyDescent="0.25">
      <c r="A83" s="27" t="s">
        <v>421</v>
      </c>
      <c r="B83" s="27" t="s">
        <v>394</v>
      </c>
      <c r="C83" s="27" t="s">
        <v>17</v>
      </c>
      <c r="D83" s="29">
        <v>21.280193798449609</v>
      </c>
      <c r="E83" s="10">
        <v>0</v>
      </c>
      <c r="F83" s="12">
        <f t="shared" si="1"/>
        <v>0</v>
      </c>
    </row>
    <row r="84" spans="1:6" x14ac:dyDescent="0.25">
      <c r="A84" s="28" t="s">
        <v>421</v>
      </c>
      <c r="B84" s="28" t="s">
        <v>397</v>
      </c>
      <c r="C84" s="28" t="s">
        <v>17</v>
      </c>
      <c r="D84" s="30">
        <v>21.280193798449609</v>
      </c>
      <c r="E84" s="10">
        <v>0</v>
      </c>
      <c r="F84" s="12">
        <f t="shared" si="1"/>
        <v>0</v>
      </c>
    </row>
    <row r="85" spans="1:6" x14ac:dyDescent="0.25">
      <c r="A85" s="27" t="s">
        <v>421</v>
      </c>
      <c r="B85" s="27" t="s">
        <v>395</v>
      </c>
      <c r="C85" s="27" t="s">
        <v>17</v>
      </c>
      <c r="D85" s="29">
        <v>8.8832713178294576</v>
      </c>
      <c r="E85" s="10">
        <v>0</v>
      </c>
      <c r="F85" s="12">
        <f t="shared" si="1"/>
        <v>0</v>
      </c>
    </row>
    <row r="86" spans="1:6" x14ac:dyDescent="0.25">
      <c r="A86" s="28" t="s">
        <v>422</v>
      </c>
      <c r="B86" s="28" t="s">
        <v>393</v>
      </c>
      <c r="C86" s="28" t="s">
        <v>17</v>
      </c>
      <c r="D86" s="30">
        <v>21.280193798449609</v>
      </c>
      <c r="E86" s="10">
        <v>0</v>
      </c>
      <c r="F86" s="12">
        <f t="shared" si="1"/>
        <v>0</v>
      </c>
    </row>
    <row r="87" spans="1:6" x14ac:dyDescent="0.25">
      <c r="A87" s="27" t="s">
        <v>422</v>
      </c>
      <c r="B87" s="27" t="s">
        <v>394</v>
      </c>
      <c r="C87" s="27" t="s">
        <v>17</v>
      </c>
      <c r="D87" s="29">
        <v>21.280193798449609</v>
      </c>
      <c r="E87" s="10">
        <v>0</v>
      </c>
      <c r="F87" s="12">
        <f t="shared" si="1"/>
        <v>0</v>
      </c>
    </row>
    <row r="88" spans="1:6" x14ac:dyDescent="0.25">
      <c r="A88" s="28" t="s">
        <v>422</v>
      </c>
      <c r="B88" s="28" t="s">
        <v>397</v>
      </c>
      <c r="C88" s="28" t="s">
        <v>17</v>
      </c>
      <c r="D88" s="30">
        <v>21.280193798449609</v>
      </c>
      <c r="E88" s="10">
        <v>0</v>
      </c>
      <c r="F88" s="12">
        <f t="shared" si="1"/>
        <v>0</v>
      </c>
    </row>
    <row r="89" spans="1:6" x14ac:dyDescent="0.25">
      <c r="A89" s="27" t="s">
        <v>422</v>
      </c>
      <c r="B89" s="27" t="s">
        <v>395</v>
      </c>
      <c r="C89" s="27" t="s">
        <v>17</v>
      </c>
      <c r="D89" s="29">
        <v>8.8832713178294576</v>
      </c>
      <c r="E89" s="10">
        <v>0</v>
      </c>
      <c r="F89" s="12">
        <f t="shared" si="1"/>
        <v>0</v>
      </c>
    </row>
    <row r="90" spans="1:6" x14ac:dyDescent="0.25">
      <c r="A90" s="28" t="s">
        <v>423</v>
      </c>
      <c r="B90" s="28" t="s">
        <v>393</v>
      </c>
      <c r="C90" s="28" t="s">
        <v>17</v>
      </c>
      <c r="D90" s="30">
        <v>21.280193798449609</v>
      </c>
      <c r="E90" s="10">
        <v>0</v>
      </c>
      <c r="F90" s="12">
        <f t="shared" si="1"/>
        <v>0</v>
      </c>
    </row>
    <row r="91" spans="1:6" x14ac:dyDescent="0.25">
      <c r="A91" s="27" t="s">
        <v>423</v>
      </c>
      <c r="B91" s="27" t="s">
        <v>394</v>
      </c>
      <c r="C91" s="27" t="s">
        <v>17</v>
      </c>
      <c r="D91" s="29">
        <v>21.280193798449609</v>
      </c>
      <c r="E91" s="10">
        <v>0</v>
      </c>
      <c r="F91" s="12">
        <f t="shared" si="1"/>
        <v>0</v>
      </c>
    </row>
    <row r="92" spans="1:6" x14ac:dyDescent="0.25">
      <c r="A92" s="28" t="s">
        <v>423</v>
      </c>
      <c r="B92" s="28" t="s">
        <v>397</v>
      </c>
      <c r="C92" s="28" t="s">
        <v>17</v>
      </c>
      <c r="D92" s="30">
        <v>21.280193798449609</v>
      </c>
      <c r="E92" s="10">
        <v>0</v>
      </c>
      <c r="F92" s="12">
        <f t="shared" si="1"/>
        <v>0</v>
      </c>
    </row>
    <row r="93" spans="1:6" x14ac:dyDescent="0.25">
      <c r="A93" s="27" t="s">
        <v>423</v>
      </c>
      <c r="B93" s="27" t="s">
        <v>395</v>
      </c>
      <c r="C93" s="27" t="s">
        <v>17</v>
      </c>
      <c r="D93" s="29">
        <v>8.8832713178294576</v>
      </c>
      <c r="E93" s="10">
        <v>0</v>
      </c>
      <c r="F93" s="12">
        <f t="shared" si="1"/>
        <v>0</v>
      </c>
    </row>
    <row r="94" spans="1:6" x14ac:dyDescent="0.25">
      <c r="A94" s="28" t="s">
        <v>424</v>
      </c>
      <c r="B94" s="28" t="s">
        <v>393</v>
      </c>
      <c r="C94" s="28" t="s">
        <v>17</v>
      </c>
      <c r="D94" s="30">
        <v>21.280193798449609</v>
      </c>
      <c r="E94" s="10">
        <v>0</v>
      </c>
      <c r="F94" s="12">
        <f t="shared" si="1"/>
        <v>0</v>
      </c>
    </row>
    <row r="95" spans="1:6" x14ac:dyDescent="0.25">
      <c r="A95" s="27" t="s">
        <v>424</v>
      </c>
      <c r="B95" s="27" t="s">
        <v>394</v>
      </c>
      <c r="C95" s="27" t="s">
        <v>17</v>
      </c>
      <c r="D95" s="29">
        <v>21.280193798449609</v>
      </c>
      <c r="E95" s="10">
        <v>0</v>
      </c>
      <c r="F95" s="12">
        <f t="shared" si="1"/>
        <v>0</v>
      </c>
    </row>
    <row r="96" spans="1:6" x14ac:dyDescent="0.25">
      <c r="A96" s="28" t="s">
        <v>424</v>
      </c>
      <c r="B96" s="28" t="s">
        <v>397</v>
      </c>
      <c r="C96" s="28" t="s">
        <v>17</v>
      </c>
      <c r="D96" s="30">
        <v>21.280193798449609</v>
      </c>
      <c r="E96" s="10">
        <v>0</v>
      </c>
      <c r="F96" s="12">
        <f t="shared" si="1"/>
        <v>0</v>
      </c>
    </row>
    <row r="97" spans="1:6" x14ac:dyDescent="0.25">
      <c r="A97" s="27" t="s">
        <v>424</v>
      </c>
      <c r="B97" s="27" t="s">
        <v>395</v>
      </c>
      <c r="C97" s="27" t="s">
        <v>17</v>
      </c>
      <c r="D97" s="29">
        <v>8.8832713178294576</v>
      </c>
      <c r="E97" s="10">
        <v>0</v>
      </c>
      <c r="F97" s="12">
        <f t="shared" si="1"/>
        <v>0</v>
      </c>
    </row>
    <row r="98" spans="1:6" x14ac:dyDescent="0.25">
      <c r="A98" s="28" t="s">
        <v>425</v>
      </c>
      <c r="B98" s="28" t="s">
        <v>393</v>
      </c>
      <c r="C98" s="28" t="s">
        <v>17</v>
      </c>
      <c r="D98" s="30">
        <v>21.280193798449609</v>
      </c>
      <c r="E98" s="10">
        <v>0</v>
      </c>
      <c r="F98" s="12">
        <f t="shared" si="1"/>
        <v>0</v>
      </c>
    </row>
    <row r="99" spans="1:6" x14ac:dyDescent="0.25">
      <c r="A99" s="27" t="s">
        <v>425</v>
      </c>
      <c r="B99" s="27" t="s">
        <v>394</v>
      </c>
      <c r="C99" s="27" t="s">
        <v>17</v>
      </c>
      <c r="D99" s="29">
        <v>21.280193798449609</v>
      </c>
      <c r="E99" s="10">
        <v>0</v>
      </c>
      <c r="F99" s="12">
        <f t="shared" si="1"/>
        <v>0</v>
      </c>
    </row>
    <row r="100" spans="1:6" x14ac:dyDescent="0.25">
      <c r="A100" s="28" t="s">
        <v>425</v>
      </c>
      <c r="B100" s="28" t="s">
        <v>397</v>
      </c>
      <c r="C100" s="28" t="s">
        <v>17</v>
      </c>
      <c r="D100" s="30">
        <v>21.280193798449609</v>
      </c>
      <c r="E100" s="10">
        <v>0</v>
      </c>
      <c r="F100" s="12">
        <f t="shared" si="1"/>
        <v>0</v>
      </c>
    </row>
    <row r="101" spans="1:6" x14ac:dyDescent="0.25">
      <c r="A101" s="27" t="s">
        <v>425</v>
      </c>
      <c r="B101" s="27" t="s">
        <v>395</v>
      </c>
      <c r="C101" s="27" t="s">
        <v>17</v>
      </c>
      <c r="D101" s="29">
        <v>8.8832713178294576</v>
      </c>
      <c r="E101" s="10">
        <v>0</v>
      </c>
      <c r="F101" s="12">
        <f t="shared" si="1"/>
        <v>0</v>
      </c>
    </row>
    <row r="102" spans="1:6" x14ac:dyDescent="0.25">
      <c r="A102" s="28" t="s">
        <v>426</v>
      </c>
      <c r="B102" s="28" t="s">
        <v>394</v>
      </c>
      <c r="C102" s="28" t="s">
        <v>17</v>
      </c>
      <c r="D102" s="30">
        <v>21.280193798449609</v>
      </c>
      <c r="E102" s="10">
        <v>0</v>
      </c>
      <c r="F102" s="12">
        <f t="shared" si="1"/>
        <v>0</v>
      </c>
    </row>
    <row r="103" spans="1:6" x14ac:dyDescent="0.25">
      <c r="A103" s="27" t="s">
        <v>426</v>
      </c>
      <c r="B103" s="27" t="s">
        <v>397</v>
      </c>
      <c r="C103" s="27" t="s">
        <v>17</v>
      </c>
      <c r="D103" s="29">
        <v>21.280193798449609</v>
      </c>
      <c r="E103" s="10">
        <v>0</v>
      </c>
      <c r="F103" s="12">
        <f t="shared" si="1"/>
        <v>0</v>
      </c>
    </row>
    <row r="104" spans="1:6" x14ac:dyDescent="0.25">
      <c r="A104" s="28" t="s">
        <v>426</v>
      </c>
      <c r="B104" s="28" t="s">
        <v>408</v>
      </c>
      <c r="C104" s="28" t="s">
        <v>17</v>
      </c>
      <c r="D104" s="30">
        <v>8.9105813953488369</v>
      </c>
      <c r="E104" s="10">
        <v>0</v>
      </c>
      <c r="F104" s="12">
        <f t="shared" si="1"/>
        <v>0</v>
      </c>
    </row>
    <row r="105" spans="1:6" x14ac:dyDescent="0.25">
      <c r="A105" s="27" t="s">
        <v>426</v>
      </c>
      <c r="B105" s="27" t="s">
        <v>395</v>
      </c>
      <c r="C105" s="27" t="s">
        <v>17</v>
      </c>
      <c r="D105" s="29">
        <v>1041.7849725927272</v>
      </c>
      <c r="E105" s="10">
        <v>0</v>
      </c>
      <c r="F105" s="12">
        <f t="shared" si="1"/>
        <v>0</v>
      </c>
    </row>
    <row r="106" spans="1:6" x14ac:dyDescent="0.25">
      <c r="A106" s="28" t="s">
        <v>427</v>
      </c>
      <c r="B106" s="28" t="s">
        <v>394</v>
      </c>
      <c r="C106" s="28" t="s">
        <v>17</v>
      </c>
      <c r="D106" s="30">
        <v>21.280193798449609</v>
      </c>
      <c r="E106" s="10">
        <v>0</v>
      </c>
      <c r="F106" s="12">
        <f t="shared" si="1"/>
        <v>0</v>
      </c>
    </row>
    <row r="107" spans="1:6" x14ac:dyDescent="0.25">
      <c r="A107" s="27" t="s">
        <v>427</v>
      </c>
      <c r="B107" s="27" t="s">
        <v>397</v>
      </c>
      <c r="C107" s="27" t="s">
        <v>17</v>
      </c>
      <c r="D107" s="29">
        <v>21.280193798449609</v>
      </c>
      <c r="E107" s="10">
        <v>0</v>
      </c>
      <c r="F107" s="12">
        <f t="shared" si="1"/>
        <v>0</v>
      </c>
    </row>
    <row r="108" spans="1:6" x14ac:dyDescent="0.25">
      <c r="A108" s="28" t="s">
        <v>427</v>
      </c>
      <c r="B108" s="28" t="s">
        <v>408</v>
      </c>
      <c r="C108" s="28" t="s">
        <v>17</v>
      </c>
      <c r="D108" s="30">
        <v>8.9105813953488369</v>
      </c>
      <c r="E108" s="10">
        <v>0</v>
      </c>
      <c r="F108" s="12">
        <f t="shared" ref="F108:F113" si="2">(E108*D108)/1000</f>
        <v>0</v>
      </c>
    </row>
    <row r="109" spans="1:6" x14ac:dyDescent="0.25">
      <c r="A109" s="27" t="s">
        <v>427</v>
      </c>
      <c r="B109" s="27" t="s">
        <v>395</v>
      </c>
      <c r="C109" s="27" t="s">
        <v>17</v>
      </c>
      <c r="D109" s="29">
        <v>1041.7849725927272</v>
      </c>
      <c r="E109" s="10">
        <v>0</v>
      </c>
      <c r="F109" s="12">
        <f t="shared" si="2"/>
        <v>0</v>
      </c>
    </row>
    <row r="110" spans="1:6" x14ac:dyDescent="0.25">
      <c r="A110" s="28" t="s">
        <v>428</v>
      </c>
      <c r="B110" s="28" t="s">
        <v>394</v>
      </c>
      <c r="C110" s="28" t="s">
        <v>17</v>
      </c>
      <c r="D110" s="30">
        <v>21.280193798449609</v>
      </c>
      <c r="E110" s="10">
        <v>0</v>
      </c>
      <c r="F110" s="12">
        <f t="shared" si="2"/>
        <v>0</v>
      </c>
    </row>
    <row r="111" spans="1:6" x14ac:dyDescent="0.25">
      <c r="A111" s="27" t="s">
        <v>428</v>
      </c>
      <c r="B111" s="27" t="s">
        <v>397</v>
      </c>
      <c r="C111" s="27" t="s">
        <v>17</v>
      </c>
      <c r="D111" s="29">
        <v>21.280193798449609</v>
      </c>
      <c r="E111" s="10">
        <v>0</v>
      </c>
      <c r="F111" s="12">
        <f t="shared" si="2"/>
        <v>0</v>
      </c>
    </row>
    <row r="112" spans="1:6" x14ac:dyDescent="0.25">
      <c r="A112" s="28" t="s">
        <v>428</v>
      </c>
      <c r="B112" s="28" t="s">
        <v>408</v>
      </c>
      <c r="C112" s="28" t="s">
        <v>17</v>
      </c>
      <c r="D112" s="30">
        <v>8.9105813953488369</v>
      </c>
      <c r="E112" s="10">
        <v>0</v>
      </c>
      <c r="F112" s="12">
        <f t="shared" si="2"/>
        <v>0</v>
      </c>
    </row>
    <row r="113" spans="1:6" x14ac:dyDescent="0.25">
      <c r="A113" s="27" t="s">
        <v>428</v>
      </c>
      <c r="B113" s="27" t="s">
        <v>395</v>
      </c>
      <c r="C113" s="27" t="s">
        <v>17</v>
      </c>
      <c r="D113" s="29">
        <v>1041.7849725927272</v>
      </c>
      <c r="E113" s="10">
        <v>0</v>
      </c>
      <c r="F113" s="12">
        <f t="shared" si="2"/>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3D867-9479-4EFF-8984-FC993B77D003}">
  <dimension ref="A1:F172"/>
  <sheetViews>
    <sheetView zoomScaleNormal="100" workbookViewId="0"/>
  </sheetViews>
  <sheetFormatPr defaultRowHeight="15" x14ac:dyDescent="0.25"/>
  <cols>
    <col min="1" max="1" width="15.85546875" customWidth="1"/>
    <col min="2" max="2" width="51" bestFit="1" customWidth="1"/>
    <col min="3" max="3" width="14.7109375" bestFit="1" customWidth="1"/>
    <col min="4" max="4" width="20.42578125" bestFit="1" customWidth="1"/>
    <col min="5" max="5" width="17.42578125" customWidth="1"/>
    <col min="6" max="6" width="19" bestFit="1" customWidth="1"/>
  </cols>
  <sheetData>
    <row r="1" spans="1:6" x14ac:dyDescent="0.25">
      <c r="A1" s="1" t="s">
        <v>84</v>
      </c>
    </row>
    <row r="3" spans="1:6" x14ac:dyDescent="0.25">
      <c r="A3" s="1" t="s">
        <v>9</v>
      </c>
    </row>
    <row r="4" spans="1:6" x14ac:dyDescent="0.25">
      <c r="A4" t="s">
        <v>10</v>
      </c>
    </row>
    <row r="6" spans="1:6" ht="18" x14ac:dyDescent="0.35">
      <c r="A6" s="2" t="s">
        <v>12</v>
      </c>
      <c r="B6" s="2" t="s">
        <v>256</v>
      </c>
      <c r="C6" s="2" t="s">
        <v>14</v>
      </c>
      <c r="D6" s="2" t="s">
        <v>53</v>
      </c>
      <c r="E6" s="2" t="s">
        <v>54</v>
      </c>
      <c r="F6" s="2" t="s">
        <v>55</v>
      </c>
    </row>
    <row r="7" spans="1:6" x14ac:dyDescent="0.25">
      <c r="A7" s="61" t="s">
        <v>85</v>
      </c>
      <c r="B7" s="15" t="s">
        <v>86</v>
      </c>
      <c r="C7" s="15" t="s">
        <v>64</v>
      </c>
      <c r="D7" s="26">
        <v>1</v>
      </c>
      <c r="E7" s="10">
        <v>0</v>
      </c>
      <c r="F7" s="12">
        <f>(E7*D7)/1000</f>
        <v>0</v>
      </c>
    </row>
    <row r="8" spans="1:6" x14ac:dyDescent="0.25">
      <c r="A8" s="61"/>
      <c r="B8" s="15" t="s">
        <v>87</v>
      </c>
      <c r="C8" s="15" t="s">
        <v>64</v>
      </c>
      <c r="D8" s="26">
        <v>25</v>
      </c>
      <c r="E8" s="10">
        <v>0</v>
      </c>
      <c r="F8" s="12">
        <f t="shared" ref="F8:F71" si="0">(E8*D8)/1000</f>
        <v>0</v>
      </c>
    </row>
    <row r="9" spans="1:6" x14ac:dyDescent="0.25">
      <c r="A9" s="61"/>
      <c r="B9" s="15" t="s">
        <v>88</v>
      </c>
      <c r="C9" s="15" t="s">
        <v>64</v>
      </c>
      <c r="D9" s="26">
        <v>298</v>
      </c>
      <c r="E9" s="10">
        <v>0</v>
      </c>
      <c r="F9" s="12">
        <f t="shared" si="0"/>
        <v>0</v>
      </c>
    </row>
    <row r="10" spans="1:6" x14ac:dyDescent="0.25">
      <c r="A10" s="61"/>
      <c r="B10" s="15" t="s">
        <v>89</v>
      </c>
      <c r="C10" s="15" t="s">
        <v>64</v>
      </c>
      <c r="D10" s="26">
        <v>14800</v>
      </c>
      <c r="E10" s="10">
        <v>0</v>
      </c>
      <c r="F10" s="12">
        <f t="shared" si="0"/>
        <v>0</v>
      </c>
    </row>
    <row r="11" spans="1:6" x14ac:dyDescent="0.25">
      <c r="A11" s="61"/>
      <c r="B11" s="15" t="s">
        <v>90</v>
      </c>
      <c r="C11" s="15" t="s">
        <v>64</v>
      </c>
      <c r="D11" s="26">
        <v>675</v>
      </c>
      <c r="E11" s="10">
        <v>0</v>
      </c>
      <c r="F11" s="12">
        <f t="shared" si="0"/>
        <v>0</v>
      </c>
    </row>
    <row r="12" spans="1:6" x14ac:dyDescent="0.25">
      <c r="A12" s="61"/>
      <c r="B12" s="15" t="s">
        <v>91</v>
      </c>
      <c r="C12" s="15" t="s">
        <v>64</v>
      </c>
      <c r="D12" s="26">
        <v>92</v>
      </c>
      <c r="E12" s="10">
        <v>0</v>
      </c>
      <c r="F12" s="12">
        <f t="shared" si="0"/>
        <v>0</v>
      </c>
    </row>
    <row r="13" spans="1:6" x14ac:dyDescent="0.25">
      <c r="A13" s="61"/>
      <c r="B13" s="15" t="s">
        <v>92</v>
      </c>
      <c r="C13" s="15" t="s">
        <v>64</v>
      </c>
      <c r="D13" s="26">
        <v>3500</v>
      </c>
      <c r="E13" s="10">
        <v>0</v>
      </c>
      <c r="F13" s="12">
        <f t="shared" si="0"/>
        <v>0</v>
      </c>
    </row>
    <row r="14" spans="1:6" x14ac:dyDescent="0.25">
      <c r="A14" s="61"/>
      <c r="B14" s="15" t="s">
        <v>93</v>
      </c>
      <c r="C14" s="15" t="s">
        <v>64</v>
      </c>
      <c r="D14" s="26">
        <v>1100</v>
      </c>
      <c r="E14" s="10">
        <v>0</v>
      </c>
      <c r="F14" s="12">
        <f t="shared" si="0"/>
        <v>0</v>
      </c>
    </row>
    <row r="15" spans="1:6" x14ac:dyDescent="0.25">
      <c r="A15" s="61"/>
      <c r="B15" s="15" t="s">
        <v>94</v>
      </c>
      <c r="C15" s="15" t="s">
        <v>64</v>
      </c>
      <c r="D15" s="26">
        <v>1430</v>
      </c>
      <c r="E15" s="10">
        <v>0</v>
      </c>
      <c r="F15" s="12">
        <f t="shared" si="0"/>
        <v>0</v>
      </c>
    </row>
    <row r="16" spans="1:6" x14ac:dyDescent="0.25">
      <c r="A16" s="61"/>
      <c r="B16" s="15" t="s">
        <v>95</v>
      </c>
      <c r="C16" s="15" t="s">
        <v>64</v>
      </c>
      <c r="D16" s="26">
        <v>353</v>
      </c>
      <c r="E16" s="10">
        <v>0</v>
      </c>
      <c r="F16" s="12">
        <f t="shared" si="0"/>
        <v>0</v>
      </c>
    </row>
    <row r="17" spans="1:6" x14ac:dyDescent="0.25">
      <c r="A17" s="61"/>
      <c r="B17" s="15" t="s">
        <v>96</v>
      </c>
      <c r="C17" s="15" t="s">
        <v>64</v>
      </c>
      <c r="D17" s="26">
        <v>4470</v>
      </c>
      <c r="E17" s="10">
        <v>0</v>
      </c>
      <c r="F17" s="12">
        <f t="shared" si="0"/>
        <v>0</v>
      </c>
    </row>
    <row r="18" spans="1:6" x14ac:dyDescent="0.25">
      <c r="A18" s="61"/>
      <c r="B18" s="15" t="s">
        <v>97</v>
      </c>
      <c r="C18" s="15" t="s">
        <v>64</v>
      </c>
      <c r="D18" s="26">
        <v>124</v>
      </c>
      <c r="E18" s="10">
        <v>0</v>
      </c>
      <c r="F18" s="12">
        <f t="shared" si="0"/>
        <v>0</v>
      </c>
    </row>
    <row r="19" spans="1:6" x14ac:dyDescent="0.25">
      <c r="A19" s="61"/>
      <c r="B19" s="15" t="s">
        <v>98</v>
      </c>
      <c r="C19" s="15" t="s">
        <v>64</v>
      </c>
      <c r="D19" s="26">
        <v>3220</v>
      </c>
      <c r="E19" s="10">
        <v>0</v>
      </c>
      <c r="F19" s="12">
        <f t="shared" si="0"/>
        <v>0</v>
      </c>
    </row>
    <row r="20" spans="1:6" x14ac:dyDescent="0.25">
      <c r="A20" s="61"/>
      <c r="B20" s="15" t="s">
        <v>99</v>
      </c>
      <c r="C20" s="15" t="s">
        <v>64</v>
      </c>
      <c r="D20" s="26">
        <v>9810</v>
      </c>
      <c r="E20" s="10">
        <v>0</v>
      </c>
      <c r="F20" s="12">
        <f t="shared" si="0"/>
        <v>0</v>
      </c>
    </row>
    <row r="21" spans="1:6" x14ac:dyDescent="0.25">
      <c r="A21" s="61"/>
      <c r="B21" s="15" t="s">
        <v>100</v>
      </c>
      <c r="C21" s="15" t="s">
        <v>64</v>
      </c>
      <c r="D21" s="26">
        <v>1030</v>
      </c>
      <c r="E21" s="10">
        <v>0</v>
      </c>
      <c r="F21" s="12">
        <f t="shared" si="0"/>
        <v>0</v>
      </c>
    </row>
    <row r="22" spans="1:6" x14ac:dyDescent="0.25">
      <c r="A22" s="61"/>
      <c r="B22" s="15" t="s">
        <v>101</v>
      </c>
      <c r="C22" s="15" t="s">
        <v>64</v>
      </c>
      <c r="D22" s="26">
        <v>1640</v>
      </c>
      <c r="E22" s="10">
        <v>0</v>
      </c>
      <c r="F22" s="12">
        <f t="shared" si="0"/>
        <v>0</v>
      </c>
    </row>
    <row r="23" spans="1:6" x14ac:dyDescent="0.25">
      <c r="A23" s="61"/>
      <c r="B23" s="15" t="s">
        <v>102</v>
      </c>
      <c r="C23" s="15" t="s">
        <v>64</v>
      </c>
      <c r="D23" s="26">
        <v>7390</v>
      </c>
      <c r="E23" s="10">
        <v>0</v>
      </c>
      <c r="F23" s="12">
        <f t="shared" si="0"/>
        <v>0</v>
      </c>
    </row>
    <row r="24" spans="1:6" x14ac:dyDescent="0.25">
      <c r="A24" s="61"/>
      <c r="B24" s="15" t="s">
        <v>103</v>
      </c>
      <c r="C24" s="15" t="s">
        <v>64</v>
      </c>
      <c r="D24" s="26">
        <v>12200</v>
      </c>
      <c r="E24" s="10">
        <v>0</v>
      </c>
      <c r="F24" s="12">
        <f t="shared" si="0"/>
        <v>0</v>
      </c>
    </row>
    <row r="25" spans="1:6" x14ac:dyDescent="0.25">
      <c r="A25" s="61"/>
      <c r="B25" s="15" t="s">
        <v>104</v>
      </c>
      <c r="C25" s="15" t="s">
        <v>64</v>
      </c>
      <c r="D25" s="26">
        <v>8830</v>
      </c>
      <c r="E25" s="10">
        <v>0</v>
      </c>
      <c r="F25" s="12">
        <f t="shared" si="0"/>
        <v>0</v>
      </c>
    </row>
    <row r="26" spans="1:6" x14ac:dyDescent="0.25">
      <c r="A26" s="61"/>
      <c r="B26" s="15" t="s">
        <v>105</v>
      </c>
      <c r="C26" s="15" t="s">
        <v>64</v>
      </c>
      <c r="D26" s="26">
        <v>10300</v>
      </c>
      <c r="E26" s="10">
        <v>0</v>
      </c>
      <c r="F26" s="12">
        <f t="shared" si="0"/>
        <v>0</v>
      </c>
    </row>
    <row r="27" spans="1:6" x14ac:dyDescent="0.25">
      <c r="A27" s="61"/>
      <c r="B27" s="15" t="s">
        <v>106</v>
      </c>
      <c r="C27" s="15" t="s">
        <v>64</v>
      </c>
      <c r="D27" s="26">
        <v>8860</v>
      </c>
      <c r="E27" s="10">
        <v>0</v>
      </c>
      <c r="F27" s="12">
        <f t="shared" si="0"/>
        <v>0</v>
      </c>
    </row>
    <row r="28" spans="1:6" x14ac:dyDescent="0.25">
      <c r="A28" s="61"/>
      <c r="B28" s="15" t="s">
        <v>107</v>
      </c>
      <c r="C28" s="15" t="s">
        <v>64</v>
      </c>
      <c r="D28" s="26">
        <v>9160</v>
      </c>
      <c r="E28" s="10">
        <v>0</v>
      </c>
      <c r="F28" s="12">
        <f t="shared" si="0"/>
        <v>0</v>
      </c>
    </row>
    <row r="29" spans="1:6" x14ac:dyDescent="0.25">
      <c r="A29" s="61"/>
      <c r="B29" s="15" t="s">
        <v>108</v>
      </c>
      <c r="C29" s="15" t="s">
        <v>64</v>
      </c>
      <c r="D29" s="26">
        <v>9300</v>
      </c>
      <c r="E29" s="10">
        <v>0</v>
      </c>
      <c r="F29" s="12">
        <f t="shared" si="0"/>
        <v>0</v>
      </c>
    </row>
    <row r="30" spans="1:6" x14ac:dyDescent="0.25">
      <c r="A30" s="61"/>
      <c r="B30" s="15" t="s">
        <v>109</v>
      </c>
      <c r="C30" s="15" t="s">
        <v>64</v>
      </c>
      <c r="D30" s="26">
        <v>7500</v>
      </c>
      <c r="E30" s="10">
        <v>0</v>
      </c>
      <c r="F30" s="12">
        <f t="shared" si="0"/>
        <v>0</v>
      </c>
    </row>
    <row r="31" spans="1:6" x14ac:dyDescent="0.25">
      <c r="A31" s="61"/>
      <c r="B31" s="15" t="s">
        <v>110</v>
      </c>
      <c r="C31" s="15" t="s">
        <v>64</v>
      </c>
      <c r="D31" s="26">
        <v>17340</v>
      </c>
      <c r="E31" s="10">
        <v>0</v>
      </c>
      <c r="F31" s="12">
        <f t="shared" si="0"/>
        <v>0</v>
      </c>
    </row>
    <row r="32" spans="1:6" x14ac:dyDescent="0.25">
      <c r="A32" s="61"/>
      <c r="B32" s="15" t="s">
        <v>111</v>
      </c>
      <c r="C32" s="15" t="s">
        <v>64</v>
      </c>
      <c r="D32" s="26">
        <v>22800</v>
      </c>
      <c r="E32" s="10">
        <v>0</v>
      </c>
      <c r="F32" s="12">
        <f t="shared" si="0"/>
        <v>0</v>
      </c>
    </row>
    <row r="33" spans="1:6" x14ac:dyDescent="0.25">
      <c r="A33" s="61"/>
      <c r="B33" s="15" t="s">
        <v>112</v>
      </c>
      <c r="C33" s="15" t="s">
        <v>64</v>
      </c>
      <c r="D33" s="26">
        <v>53</v>
      </c>
      <c r="E33" s="10">
        <v>0</v>
      </c>
      <c r="F33" s="12">
        <f t="shared" si="0"/>
        <v>0</v>
      </c>
    </row>
    <row r="34" spans="1:6" x14ac:dyDescent="0.25">
      <c r="A34" s="61"/>
      <c r="B34" s="15" t="s">
        <v>113</v>
      </c>
      <c r="C34" s="15" t="s">
        <v>64</v>
      </c>
      <c r="D34" s="26">
        <v>12</v>
      </c>
      <c r="E34" s="10">
        <v>0</v>
      </c>
      <c r="F34" s="12">
        <f t="shared" si="0"/>
        <v>0</v>
      </c>
    </row>
    <row r="35" spans="1:6" x14ac:dyDescent="0.25">
      <c r="A35" s="61"/>
      <c r="B35" s="15" t="s">
        <v>114</v>
      </c>
      <c r="C35" s="15" t="s">
        <v>64</v>
      </c>
      <c r="D35" s="26">
        <v>1340</v>
      </c>
      <c r="E35" s="10">
        <v>0</v>
      </c>
      <c r="F35" s="12">
        <f t="shared" si="0"/>
        <v>0</v>
      </c>
    </row>
    <row r="36" spans="1:6" x14ac:dyDescent="0.25">
      <c r="A36" s="61"/>
      <c r="B36" s="15" t="s">
        <v>115</v>
      </c>
      <c r="C36" s="15" t="s">
        <v>64</v>
      </c>
      <c r="D36" s="26">
        <v>1370</v>
      </c>
      <c r="E36" s="10">
        <v>0</v>
      </c>
      <c r="F36" s="12">
        <f t="shared" si="0"/>
        <v>0</v>
      </c>
    </row>
    <row r="37" spans="1:6" x14ac:dyDescent="0.25">
      <c r="A37" s="61"/>
      <c r="B37" s="15" t="s">
        <v>116</v>
      </c>
      <c r="C37" s="15" t="s">
        <v>64</v>
      </c>
      <c r="D37" s="26">
        <v>693</v>
      </c>
      <c r="E37" s="10">
        <v>0</v>
      </c>
      <c r="F37" s="12">
        <f t="shared" si="0"/>
        <v>0</v>
      </c>
    </row>
    <row r="38" spans="1:6" x14ac:dyDescent="0.25">
      <c r="A38" s="61"/>
      <c r="B38" s="15" t="s">
        <v>117</v>
      </c>
      <c r="C38" s="15" t="s">
        <v>64</v>
      </c>
      <c r="D38" s="26">
        <v>794</v>
      </c>
      <c r="E38" s="10">
        <v>0</v>
      </c>
      <c r="F38" s="12">
        <f t="shared" si="0"/>
        <v>0</v>
      </c>
    </row>
    <row r="39" spans="1:6" x14ac:dyDescent="0.25">
      <c r="A39" s="61"/>
      <c r="B39" s="15" t="s">
        <v>118</v>
      </c>
      <c r="C39" s="15" t="s">
        <v>64</v>
      </c>
      <c r="D39" s="26">
        <v>17200</v>
      </c>
      <c r="E39" s="10">
        <v>0</v>
      </c>
      <c r="F39" s="12">
        <f t="shared" si="0"/>
        <v>0</v>
      </c>
    </row>
    <row r="40" spans="1:6" x14ac:dyDescent="0.25">
      <c r="A40" s="61" t="s">
        <v>119</v>
      </c>
      <c r="B40" s="15" t="s">
        <v>120</v>
      </c>
      <c r="C40" s="15" t="s">
        <v>64</v>
      </c>
      <c r="D40" s="26">
        <v>1182</v>
      </c>
      <c r="E40" s="10">
        <v>0</v>
      </c>
      <c r="F40" s="12">
        <f t="shared" si="0"/>
        <v>0</v>
      </c>
    </row>
    <row r="41" spans="1:6" x14ac:dyDescent="0.25">
      <c r="A41" s="61"/>
      <c r="B41" s="15" t="s">
        <v>121</v>
      </c>
      <c r="C41" s="15" t="s">
        <v>64</v>
      </c>
      <c r="D41" s="26">
        <v>1288</v>
      </c>
      <c r="E41" s="10">
        <v>0</v>
      </c>
      <c r="F41" s="12">
        <f t="shared" si="0"/>
        <v>0</v>
      </c>
    </row>
    <row r="42" spans="1:6" x14ac:dyDescent="0.25">
      <c r="A42" s="61"/>
      <c r="B42" s="15" t="s">
        <v>122</v>
      </c>
      <c r="C42" s="15" t="s">
        <v>64</v>
      </c>
      <c r="D42" s="26">
        <v>933</v>
      </c>
      <c r="E42" s="10">
        <v>0</v>
      </c>
      <c r="F42" s="12">
        <f t="shared" si="0"/>
        <v>0</v>
      </c>
    </row>
    <row r="43" spans="1:6" x14ac:dyDescent="0.25">
      <c r="A43" s="61"/>
      <c r="B43" s="15" t="s">
        <v>123</v>
      </c>
      <c r="C43" s="15" t="s">
        <v>64</v>
      </c>
      <c r="D43" s="26">
        <v>2788</v>
      </c>
      <c r="E43" s="10">
        <v>0</v>
      </c>
      <c r="F43" s="12">
        <f t="shared" si="0"/>
        <v>0</v>
      </c>
    </row>
    <row r="44" spans="1:6" x14ac:dyDescent="0.25">
      <c r="A44" s="61"/>
      <c r="B44" s="15" t="s">
        <v>124</v>
      </c>
      <c r="C44" s="15" t="s">
        <v>64</v>
      </c>
      <c r="D44" s="26">
        <v>2416</v>
      </c>
      <c r="E44" s="10">
        <v>0</v>
      </c>
      <c r="F44" s="12">
        <f t="shared" si="0"/>
        <v>0</v>
      </c>
    </row>
    <row r="45" spans="1:6" x14ac:dyDescent="0.25">
      <c r="A45" s="61"/>
      <c r="B45" s="15" t="s">
        <v>125</v>
      </c>
      <c r="C45" s="15" t="s">
        <v>64</v>
      </c>
      <c r="D45" s="26">
        <v>3124</v>
      </c>
      <c r="E45" s="10">
        <v>0</v>
      </c>
      <c r="F45" s="12">
        <f t="shared" si="0"/>
        <v>0</v>
      </c>
    </row>
    <row r="46" spans="1:6" x14ac:dyDescent="0.25">
      <c r="A46" s="61"/>
      <c r="B46" s="15" t="s">
        <v>126</v>
      </c>
      <c r="C46" s="15" t="s">
        <v>64</v>
      </c>
      <c r="D46" s="26">
        <v>4457</v>
      </c>
      <c r="E46" s="10">
        <v>0</v>
      </c>
      <c r="F46" s="12">
        <f t="shared" si="0"/>
        <v>0</v>
      </c>
    </row>
    <row r="47" spans="1:6" x14ac:dyDescent="0.25">
      <c r="A47" s="61"/>
      <c r="B47" s="15" t="s">
        <v>127</v>
      </c>
      <c r="C47" s="15" t="s">
        <v>64</v>
      </c>
      <c r="D47" s="26">
        <v>3922</v>
      </c>
      <c r="E47" s="10">
        <v>0</v>
      </c>
      <c r="F47" s="12">
        <f t="shared" si="0"/>
        <v>0</v>
      </c>
    </row>
    <row r="48" spans="1:6" x14ac:dyDescent="0.25">
      <c r="A48" s="61"/>
      <c r="B48" s="15" t="s">
        <v>128</v>
      </c>
      <c r="C48" s="15" t="s">
        <v>64</v>
      </c>
      <c r="D48" s="26">
        <v>4716</v>
      </c>
      <c r="E48" s="10">
        <v>0</v>
      </c>
      <c r="F48" s="12">
        <f t="shared" si="0"/>
        <v>0</v>
      </c>
    </row>
    <row r="49" spans="1:6" x14ac:dyDescent="0.25">
      <c r="A49" s="61"/>
      <c r="B49" s="15" t="s">
        <v>129</v>
      </c>
      <c r="C49" s="15" t="s">
        <v>64</v>
      </c>
      <c r="D49" s="26">
        <v>1943</v>
      </c>
      <c r="E49" s="10">
        <v>0</v>
      </c>
      <c r="F49" s="12">
        <f t="shared" si="0"/>
        <v>0</v>
      </c>
    </row>
    <row r="50" spans="1:6" x14ac:dyDescent="0.25">
      <c r="A50" s="61"/>
      <c r="B50" s="15" t="s">
        <v>130</v>
      </c>
      <c r="C50" s="15" t="s">
        <v>64</v>
      </c>
      <c r="D50" s="26">
        <v>2107</v>
      </c>
      <c r="E50" s="10">
        <v>0</v>
      </c>
      <c r="F50" s="12">
        <f t="shared" si="0"/>
        <v>0</v>
      </c>
    </row>
    <row r="51" spans="1:6" x14ac:dyDescent="0.25">
      <c r="A51" s="61"/>
      <c r="B51" s="15" t="s">
        <v>131</v>
      </c>
      <c r="C51" s="15" t="s">
        <v>64</v>
      </c>
      <c r="D51" s="26">
        <v>2804</v>
      </c>
      <c r="E51" s="10">
        <v>0</v>
      </c>
      <c r="F51" s="12">
        <f t="shared" si="0"/>
        <v>0</v>
      </c>
    </row>
    <row r="52" spans="1:6" x14ac:dyDescent="0.25">
      <c r="A52" s="61"/>
      <c r="B52" s="15" t="s">
        <v>132</v>
      </c>
      <c r="C52" s="15" t="s">
        <v>64</v>
      </c>
      <c r="D52" s="26">
        <v>1774</v>
      </c>
      <c r="E52" s="10">
        <v>0</v>
      </c>
      <c r="F52" s="12">
        <f t="shared" si="0"/>
        <v>0</v>
      </c>
    </row>
    <row r="53" spans="1:6" x14ac:dyDescent="0.25">
      <c r="A53" s="61"/>
      <c r="B53" s="15" t="s">
        <v>133</v>
      </c>
      <c r="C53" s="15" t="s">
        <v>64</v>
      </c>
      <c r="D53" s="26">
        <v>1627</v>
      </c>
      <c r="E53" s="10">
        <v>0</v>
      </c>
      <c r="F53" s="12">
        <f t="shared" si="0"/>
        <v>0</v>
      </c>
    </row>
    <row r="54" spans="1:6" x14ac:dyDescent="0.25">
      <c r="A54" s="61"/>
      <c r="B54" s="15" t="s">
        <v>134</v>
      </c>
      <c r="C54" s="15" t="s">
        <v>64</v>
      </c>
      <c r="D54" s="26">
        <v>1552</v>
      </c>
      <c r="E54" s="10">
        <v>0</v>
      </c>
      <c r="F54" s="12">
        <f t="shared" si="0"/>
        <v>0</v>
      </c>
    </row>
    <row r="55" spans="1:6" x14ac:dyDescent="0.25">
      <c r="A55" s="61"/>
      <c r="B55" s="15" t="s">
        <v>135</v>
      </c>
      <c r="C55" s="15" t="s">
        <v>64</v>
      </c>
      <c r="D55" s="26">
        <v>1825</v>
      </c>
      <c r="E55" s="10">
        <v>0</v>
      </c>
      <c r="F55" s="12">
        <f t="shared" si="0"/>
        <v>0</v>
      </c>
    </row>
    <row r="56" spans="1:6" x14ac:dyDescent="0.25">
      <c r="A56" s="61"/>
      <c r="B56" s="15" t="s">
        <v>136</v>
      </c>
      <c r="C56" s="15" t="s">
        <v>64</v>
      </c>
      <c r="D56" s="26">
        <v>3152</v>
      </c>
      <c r="E56" s="10">
        <v>0</v>
      </c>
      <c r="F56" s="12">
        <f t="shared" si="0"/>
        <v>0</v>
      </c>
    </row>
    <row r="57" spans="1:6" x14ac:dyDescent="0.25">
      <c r="A57" s="61"/>
      <c r="B57" s="15" t="s">
        <v>137</v>
      </c>
      <c r="C57" s="15" t="s">
        <v>64</v>
      </c>
      <c r="D57" s="26">
        <v>1585</v>
      </c>
      <c r="E57" s="10">
        <v>0</v>
      </c>
      <c r="F57" s="12">
        <f t="shared" si="0"/>
        <v>0</v>
      </c>
    </row>
    <row r="58" spans="1:6" x14ac:dyDescent="0.25">
      <c r="A58" s="61"/>
      <c r="B58" s="15" t="s">
        <v>138</v>
      </c>
      <c r="C58" s="15" t="s">
        <v>64</v>
      </c>
      <c r="D58" s="26">
        <v>1560</v>
      </c>
      <c r="E58" s="10">
        <v>0</v>
      </c>
      <c r="F58" s="12">
        <f t="shared" si="0"/>
        <v>0</v>
      </c>
    </row>
    <row r="59" spans="1:6" x14ac:dyDescent="0.25">
      <c r="A59" s="61"/>
      <c r="B59" s="15" t="s">
        <v>139</v>
      </c>
      <c r="C59" s="15" t="s">
        <v>64</v>
      </c>
      <c r="D59" s="26">
        <v>2088</v>
      </c>
      <c r="E59" s="10">
        <v>0</v>
      </c>
      <c r="F59" s="12">
        <f t="shared" si="0"/>
        <v>0</v>
      </c>
    </row>
    <row r="60" spans="1:6" x14ac:dyDescent="0.25">
      <c r="A60" s="61"/>
      <c r="B60" s="15" t="s">
        <v>140</v>
      </c>
      <c r="C60" s="15" t="s">
        <v>64</v>
      </c>
      <c r="D60" s="26">
        <v>2229</v>
      </c>
      <c r="E60" s="10">
        <v>0</v>
      </c>
      <c r="F60" s="12">
        <f t="shared" si="0"/>
        <v>0</v>
      </c>
    </row>
    <row r="61" spans="1:6" x14ac:dyDescent="0.25">
      <c r="A61" s="61"/>
      <c r="B61" s="15" t="s">
        <v>141</v>
      </c>
      <c r="C61" s="15" t="s">
        <v>64</v>
      </c>
      <c r="D61" s="26">
        <v>1597</v>
      </c>
      <c r="E61" s="10">
        <v>0</v>
      </c>
      <c r="F61" s="12">
        <f t="shared" si="0"/>
        <v>0</v>
      </c>
    </row>
    <row r="62" spans="1:6" x14ac:dyDescent="0.25">
      <c r="A62" s="61"/>
      <c r="B62" s="15" t="s">
        <v>142</v>
      </c>
      <c r="C62" s="15" t="s">
        <v>64</v>
      </c>
      <c r="D62" s="26">
        <v>1705</v>
      </c>
      <c r="E62" s="10">
        <v>0</v>
      </c>
      <c r="F62" s="12">
        <f t="shared" si="0"/>
        <v>0</v>
      </c>
    </row>
    <row r="63" spans="1:6" x14ac:dyDescent="0.25">
      <c r="A63" s="61"/>
      <c r="B63" s="15" t="s">
        <v>143</v>
      </c>
      <c r="C63" s="15" t="s">
        <v>64</v>
      </c>
      <c r="D63" s="26">
        <v>2286</v>
      </c>
      <c r="E63" s="10">
        <v>0</v>
      </c>
      <c r="F63" s="12">
        <f t="shared" si="0"/>
        <v>0</v>
      </c>
    </row>
    <row r="64" spans="1:6" x14ac:dyDescent="0.25">
      <c r="A64" s="61"/>
      <c r="B64" s="15" t="s">
        <v>144</v>
      </c>
      <c r="C64" s="15" t="s">
        <v>64</v>
      </c>
      <c r="D64" s="26">
        <v>2053</v>
      </c>
      <c r="E64" s="10">
        <v>0</v>
      </c>
      <c r="F64" s="12">
        <f t="shared" si="0"/>
        <v>0</v>
      </c>
    </row>
    <row r="65" spans="1:6" x14ac:dyDescent="0.25">
      <c r="A65" s="61"/>
      <c r="B65" s="15" t="s">
        <v>145</v>
      </c>
      <c r="C65" s="15" t="s">
        <v>64</v>
      </c>
      <c r="D65" s="26">
        <v>1478</v>
      </c>
      <c r="E65" s="10">
        <v>0</v>
      </c>
      <c r="F65" s="12">
        <f t="shared" si="0"/>
        <v>0</v>
      </c>
    </row>
    <row r="66" spans="1:6" x14ac:dyDescent="0.25">
      <c r="A66" s="61"/>
      <c r="B66" s="15" t="s">
        <v>146</v>
      </c>
      <c r="C66" s="15" t="s">
        <v>64</v>
      </c>
      <c r="D66" s="26">
        <v>1362</v>
      </c>
      <c r="E66" s="10">
        <v>0</v>
      </c>
      <c r="F66" s="12">
        <f t="shared" si="0"/>
        <v>0</v>
      </c>
    </row>
    <row r="67" spans="1:6" x14ac:dyDescent="0.25">
      <c r="A67" s="61"/>
      <c r="B67" s="15" t="s">
        <v>147</v>
      </c>
      <c r="C67" s="15" t="s">
        <v>64</v>
      </c>
      <c r="D67" s="26">
        <v>1507</v>
      </c>
      <c r="E67" s="10">
        <v>0</v>
      </c>
      <c r="F67" s="12">
        <f t="shared" si="0"/>
        <v>0</v>
      </c>
    </row>
    <row r="68" spans="1:6" x14ac:dyDescent="0.25">
      <c r="A68" s="61"/>
      <c r="B68" s="15" t="s">
        <v>148</v>
      </c>
      <c r="C68" s="15" t="s">
        <v>64</v>
      </c>
      <c r="D68" s="26">
        <v>546</v>
      </c>
      <c r="E68" s="10">
        <v>0</v>
      </c>
      <c r="F68" s="12">
        <f t="shared" si="0"/>
        <v>0</v>
      </c>
    </row>
    <row r="69" spans="1:6" x14ac:dyDescent="0.25">
      <c r="A69" s="61"/>
      <c r="B69" s="15" t="s">
        <v>149</v>
      </c>
      <c r="C69" s="15" t="s">
        <v>64</v>
      </c>
      <c r="D69" s="26">
        <v>1084</v>
      </c>
      <c r="E69" s="10">
        <v>0</v>
      </c>
      <c r="F69" s="12">
        <f t="shared" si="0"/>
        <v>0</v>
      </c>
    </row>
    <row r="70" spans="1:6" x14ac:dyDescent="0.25">
      <c r="A70" s="61"/>
      <c r="B70" s="15" t="s">
        <v>150</v>
      </c>
      <c r="C70" s="15" t="s">
        <v>64</v>
      </c>
      <c r="D70" s="26">
        <v>2346</v>
      </c>
      <c r="E70" s="10">
        <v>0</v>
      </c>
      <c r="F70" s="12">
        <f t="shared" si="0"/>
        <v>0</v>
      </c>
    </row>
    <row r="71" spans="1:6" x14ac:dyDescent="0.25">
      <c r="A71" s="61"/>
      <c r="B71" s="15" t="s">
        <v>151</v>
      </c>
      <c r="C71" s="15" t="s">
        <v>64</v>
      </c>
      <c r="D71" s="26">
        <v>3027</v>
      </c>
      <c r="E71" s="10">
        <v>0</v>
      </c>
      <c r="F71" s="12">
        <f t="shared" si="0"/>
        <v>0</v>
      </c>
    </row>
    <row r="72" spans="1:6" x14ac:dyDescent="0.25">
      <c r="A72" s="61"/>
      <c r="B72" s="15" t="s">
        <v>152</v>
      </c>
      <c r="C72" s="15" t="s">
        <v>64</v>
      </c>
      <c r="D72" s="26">
        <v>1809</v>
      </c>
      <c r="E72" s="10">
        <v>0</v>
      </c>
      <c r="F72" s="12">
        <f t="shared" ref="F72:F135" si="1">(E72*D72)/1000</f>
        <v>0</v>
      </c>
    </row>
    <row r="73" spans="1:6" x14ac:dyDescent="0.25">
      <c r="A73" s="61"/>
      <c r="B73" s="15" t="s">
        <v>153</v>
      </c>
      <c r="C73" s="15" t="s">
        <v>64</v>
      </c>
      <c r="D73" s="26">
        <v>1741</v>
      </c>
      <c r="E73" s="10">
        <v>0</v>
      </c>
      <c r="F73" s="12">
        <f t="shared" si="1"/>
        <v>0</v>
      </c>
    </row>
    <row r="74" spans="1:6" x14ac:dyDescent="0.25">
      <c r="A74" s="61"/>
      <c r="B74" s="15" t="s">
        <v>154</v>
      </c>
      <c r="C74" s="15" t="s">
        <v>64</v>
      </c>
      <c r="D74" s="26">
        <v>2967</v>
      </c>
      <c r="E74" s="10">
        <v>0</v>
      </c>
      <c r="F74" s="12">
        <f t="shared" si="1"/>
        <v>0</v>
      </c>
    </row>
    <row r="75" spans="1:6" x14ac:dyDescent="0.25">
      <c r="A75" s="61"/>
      <c r="B75" s="15" t="s">
        <v>155</v>
      </c>
      <c r="C75" s="15" t="s">
        <v>64</v>
      </c>
      <c r="D75" s="26">
        <v>2384</v>
      </c>
      <c r="E75" s="10">
        <v>0</v>
      </c>
      <c r="F75" s="12">
        <f t="shared" si="1"/>
        <v>0</v>
      </c>
    </row>
    <row r="76" spans="1:6" x14ac:dyDescent="0.25">
      <c r="A76" s="61"/>
      <c r="B76" s="15" t="s">
        <v>156</v>
      </c>
      <c r="C76" s="15" t="s">
        <v>64</v>
      </c>
      <c r="D76" s="26">
        <v>1536</v>
      </c>
      <c r="E76" s="10">
        <v>0</v>
      </c>
      <c r="F76" s="12">
        <f t="shared" si="1"/>
        <v>0</v>
      </c>
    </row>
    <row r="77" spans="1:6" x14ac:dyDescent="0.25">
      <c r="A77" s="61"/>
      <c r="B77" s="15" t="s">
        <v>157</v>
      </c>
      <c r="C77" s="15" t="s">
        <v>64</v>
      </c>
      <c r="D77" s="26">
        <v>2631</v>
      </c>
      <c r="E77" s="10">
        <v>0</v>
      </c>
      <c r="F77" s="12">
        <f t="shared" si="1"/>
        <v>0</v>
      </c>
    </row>
    <row r="78" spans="1:6" x14ac:dyDescent="0.25">
      <c r="A78" s="61"/>
      <c r="B78" s="15" t="s">
        <v>158</v>
      </c>
      <c r="C78" s="15" t="s">
        <v>64</v>
      </c>
      <c r="D78" s="26">
        <v>3190</v>
      </c>
      <c r="E78" s="10">
        <v>0</v>
      </c>
      <c r="F78" s="12">
        <f t="shared" si="1"/>
        <v>0</v>
      </c>
    </row>
    <row r="79" spans="1:6" x14ac:dyDescent="0.25">
      <c r="A79" s="61"/>
      <c r="B79" s="15" t="s">
        <v>159</v>
      </c>
      <c r="C79" s="15" t="s">
        <v>64</v>
      </c>
      <c r="D79" s="26">
        <v>3143</v>
      </c>
      <c r="E79" s="10">
        <v>0</v>
      </c>
      <c r="F79" s="12">
        <f t="shared" si="1"/>
        <v>0</v>
      </c>
    </row>
    <row r="80" spans="1:6" x14ac:dyDescent="0.25">
      <c r="A80" s="61"/>
      <c r="B80" s="15" t="s">
        <v>160</v>
      </c>
      <c r="C80" s="15" t="s">
        <v>64</v>
      </c>
      <c r="D80" s="26">
        <v>2526</v>
      </c>
      <c r="E80" s="10">
        <v>0</v>
      </c>
      <c r="F80" s="12">
        <f t="shared" si="1"/>
        <v>0</v>
      </c>
    </row>
    <row r="81" spans="1:6" x14ac:dyDescent="0.25">
      <c r="A81" s="61"/>
      <c r="B81" s="15" t="s">
        <v>161</v>
      </c>
      <c r="C81" s="15" t="s">
        <v>64</v>
      </c>
      <c r="D81" s="26">
        <v>3085</v>
      </c>
      <c r="E81" s="10">
        <v>0</v>
      </c>
      <c r="F81" s="12">
        <f t="shared" si="1"/>
        <v>0</v>
      </c>
    </row>
    <row r="82" spans="1:6" x14ac:dyDescent="0.25">
      <c r="A82" s="61"/>
      <c r="B82" s="15" t="s">
        <v>162</v>
      </c>
      <c r="C82" s="15" t="s">
        <v>64</v>
      </c>
      <c r="D82" s="26">
        <v>2729</v>
      </c>
      <c r="E82" s="10">
        <v>0</v>
      </c>
      <c r="F82" s="12">
        <f t="shared" si="1"/>
        <v>0</v>
      </c>
    </row>
    <row r="83" spans="1:6" x14ac:dyDescent="0.25">
      <c r="A83" s="61"/>
      <c r="B83" s="15" t="s">
        <v>163</v>
      </c>
      <c r="C83" s="15" t="s">
        <v>64</v>
      </c>
      <c r="D83" s="26">
        <v>2592</v>
      </c>
      <c r="E83" s="10">
        <v>0</v>
      </c>
      <c r="F83" s="12">
        <f t="shared" si="1"/>
        <v>0</v>
      </c>
    </row>
    <row r="84" spans="1:6" x14ac:dyDescent="0.25">
      <c r="A84" s="61"/>
      <c r="B84" s="15" t="s">
        <v>164</v>
      </c>
      <c r="C84" s="15" t="s">
        <v>64</v>
      </c>
      <c r="D84" s="26">
        <v>2280</v>
      </c>
      <c r="E84" s="10">
        <v>0</v>
      </c>
      <c r="F84" s="12">
        <f t="shared" si="1"/>
        <v>0</v>
      </c>
    </row>
    <row r="85" spans="1:6" x14ac:dyDescent="0.25">
      <c r="A85" s="61"/>
      <c r="B85" s="15" t="s">
        <v>165</v>
      </c>
      <c r="C85" s="15" t="s">
        <v>64</v>
      </c>
      <c r="D85" s="26">
        <v>2440</v>
      </c>
      <c r="E85" s="10">
        <v>0</v>
      </c>
      <c r="F85" s="12">
        <f t="shared" si="1"/>
        <v>0</v>
      </c>
    </row>
    <row r="86" spans="1:6" x14ac:dyDescent="0.25">
      <c r="A86" s="61"/>
      <c r="B86" s="15" t="s">
        <v>166</v>
      </c>
      <c r="C86" s="15" t="s">
        <v>64</v>
      </c>
      <c r="D86" s="26">
        <v>1505</v>
      </c>
      <c r="E86" s="10">
        <v>0</v>
      </c>
      <c r="F86" s="12">
        <f t="shared" si="1"/>
        <v>0</v>
      </c>
    </row>
    <row r="87" spans="1:6" x14ac:dyDescent="0.25">
      <c r="A87" s="61"/>
      <c r="B87" s="15" t="s">
        <v>167</v>
      </c>
      <c r="C87" s="15" t="s">
        <v>64</v>
      </c>
      <c r="D87" s="26">
        <v>1508</v>
      </c>
      <c r="E87" s="10">
        <v>0</v>
      </c>
      <c r="F87" s="12">
        <f t="shared" si="1"/>
        <v>0</v>
      </c>
    </row>
    <row r="88" spans="1:6" x14ac:dyDescent="0.25">
      <c r="A88" s="61"/>
      <c r="B88" s="15" t="s">
        <v>168</v>
      </c>
      <c r="C88" s="15" t="s">
        <v>64</v>
      </c>
      <c r="D88" s="26">
        <v>2138</v>
      </c>
      <c r="E88" s="10">
        <v>0</v>
      </c>
      <c r="F88" s="12">
        <f t="shared" si="1"/>
        <v>0</v>
      </c>
    </row>
    <row r="89" spans="1:6" x14ac:dyDescent="0.25">
      <c r="A89" s="61"/>
      <c r="B89" s="15" t="s">
        <v>169</v>
      </c>
      <c r="C89" s="15" t="s">
        <v>64</v>
      </c>
      <c r="D89" s="26">
        <v>3607</v>
      </c>
      <c r="E89" s="10">
        <v>0</v>
      </c>
      <c r="F89" s="12">
        <f t="shared" si="1"/>
        <v>0</v>
      </c>
    </row>
    <row r="90" spans="1:6" x14ac:dyDescent="0.25">
      <c r="A90" s="61"/>
      <c r="B90" s="15" t="s">
        <v>170</v>
      </c>
      <c r="C90" s="15" t="s">
        <v>64</v>
      </c>
      <c r="D90" s="26">
        <v>14</v>
      </c>
      <c r="E90" s="10">
        <v>0</v>
      </c>
      <c r="F90" s="12">
        <f t="shared" si="1"/>
        <v>0</v>
      </c>
    </row>
    <row r="91" spans="1:6" x14ac:dyDescent="0.25">
      <c r="A91" s="61"/>
      <c r="B91" s="15" t="s">
        <v>171</v>
      </c>
      <c r="C91" s="15" t="s">
        <v>64</v>
      </c>
      <c r="D91" s="26">
        <v>95</v>
      </c>
      <c r="E91" s="10">
        <v>0</v>
      </c>
      <c r="F91" s="12">
        <f t="shared" si="1"/>
        <v>0</v>
      </c>
    </row>
    <row r="92" spans="1:6" x14ac:dyDescent="0.25">
      <c r="A92" s="61"/>
      <c r="B92" s="15" t="s">
        <v>172</v>
      </c>
      <c r="C92" s="15" t="s">
        <v>64</v>
      </c>
      <c r="D92" s="26">
        <v>38</v>
      </c>
      <c r="E92" s="10">
        <v>0</v>
      </c>
      <c r="F92" s="12">
        <f t="shared" si="1"/>
        <v>0</v>
      </c>
    </row>
    <row r="93" spans="1:6" x14ac:dyDescent="0.25">
      <c r="A93" s="61"/>
      <c r="B93" s="15" t="s">
        <v>173</v>
      </c>
      <c r="C93" s="15" t="s">
        <v>64</v>
      </c>
      <c r="D93" s="26">
        <v>2</v>
      </c>
      <c r="E93" s="10">
        <v>0</v>
      </c>
      <c r="F93" s="12">
        <f t="shared" si="1"/>
        <v>0</v>
      </c>
    </row>
    <row r="94" spans="1:6" x14ac:dyDescent="0.25">
      <c r="A94" s="61"/>
      <c r="B94" s="15" t="s">
        <v>174</v>
      </c>
      <c r="C94" s="15" t="s">
        <v>64</v>
      </c>
      <c r="D94" s="26">
        <v>3</v>
      </c>
      <c r="E94" s="10">
        <v>0</v>
      </c>
      <c r="F94" s="12">
        <f t="shared" si="1"/>
        <v>0</v>
      </c>
    </row>
    <row r="95" spans="1:6" x14ac:dyDescent="0.25">
      <c r="A95" s="61"/>
      <c r="B95" s="15" t="s">
        <v>175</v>
      </c>
      <c r="C95" s="15" t="s">
        <v>64</v>
      </c>
      <c r="D95" s="26">
        <v>3</v>
      </c>
      <c r="E95" s="10">
        <v>0</v>
      </c>
      <c r="F95" s="12">
        <f t="shared" si="1"/>
        <v>0</v>
      </c>
    </row>
    <row r="96" spans="1:6" x14ac:dyDescent="0.25">
      <c r="A96" s="61"/>
      <c r="B96" s="15" t="s">
        <v>176</v>
      </c>
      <c r="C96" s="15" t="s">
        <v>64</v>
      </c>
      <c r="D96" s="26">
        <v>3</v>
      </c>
      <c r="E96" s="10">
        <v>0</v>
      </c>
      <c r="F96" s="12">
        <f t="shared" si="1"/>
        <v>0</v>
      </c>
    </row>
    <row r="97" spans="1:6" x14ac:dyDescent="0.25">
      <c r="A97" s="61"/>
      <c r="B97" s="15" t="s">
        <v>177</v>
      </c>
      <c r="C97" s="15" t="s">
        <v>64</v>
      </c>
      <c r="D97" s="26">
        <v>3245</v>
      </c>
      <c r="E97" s="10">
        <v>0</v>
      </c>
      <c r="F97" s="12">
        <f t="shared" si="1"/>
        <v>0</v>
      </c>
    </row>
    <row r="98" spans="1:6" x14ac:dyDescent="0.25">
      <c r="A98" s="61"/>
      <c r="B98" s="15" t="s">
        <v>178</v>
      </c>
      <c r="C98" s="15" t="s">
        <v>64</v>
      </c>
      <c r="D98" s="26">
        <v>26</v>
      </c>
      <c r="E98" s="10">
        <v>0</v>
      </c>
      <c r="F98" s="12">
        <f t="shared" si="1"/>
        <v>0</v>
      </c>
    </row>
    <row r="99" spans="1:6" x14ac:dyDescent="0.25">
      <c r="A99" s="61"/>
      <c r="B99" s="15" t="s">
        <v>179</v>
      </c>
      <c r="C99" s="15" t="s">
        <v>64</v>
      </c>
      <c r="D99" s="26">
        <v>3</v>
      </c>
      <c r="E99" s="10">
        <v>0</v>
      </c>
      <c r="F99" s="12">
        <f t="shared" si="1"/>
        <v>0</v>
      </c>
    </row>
    <row r="100" spans="1:6" x14ac:dyDescent="0.25">
      <c r="A100" s="61"/>
      <c r="B100" s="15" t="s">
        <v>180</v>
      </c>
      <c r="C100" s="15" t="s">
        <v>64</v>
      </c>
      <c r="D100" s="26">
        <v>3</v>
      </c>
      <c r="E100" s="10">
        <v>0</v>
      </c>
      <c r="F100" s="12">
        <f t="shared" si="1"/>
        <v>0</v>
      </c>
    </row>
    <row r="101" spans="1:6" x14ac:dyDescent="0.25">
      <c r="A101" s="61"/>
      <c r="B101" s="15" t="s">
        <v>181</v>
      </c>
      <c r="C101" s="15" t="s">
        <v>64</v>
      </c>
      <c r="D101" s="26">
        <v>1805</v>
      </c>
      <c r="E101" s="10">
        <v>0</v>
      </c>
      <c r="F101" s="12">
        <f t="shared" si="1"/>
        <v>0</v>
      </c>
    </row>
    <row r="102" spans="1:6" x14ac:dyDescent="0.25">
      <c r="A102" s="61"/>
      <c r="B102" s="15" t="s">
        <v>182</v>
      </c>
      <c r="C102" s="15" t="s">
        <v>64</v>
      </c>
      <c r="D102" s="26">
        <v>2265</v>
      </c>
      <c r="E102" s="10">
        <v>0</v>
      </c>
      <c r="F102" s="12">
        <f t="shared" si="1"/>
        <v>0</v>
      </c>
    </row>
    <row r="103" spans="1:6" x14ac:dyDescent="0.25">
      <c r="A103" s="61"/>
      <c r="B103" s="15" t="s">
        <v>183</v>
      </c>
      <c r="C103" s="15" t="s">
        <v>64</v>
      </c>
      <c r="D103" s="26">
        <v>1983</v>
      </c>
      <c r="E103" s="10">
        <v>0</v>
      </c>
      <c r="F103" s="12">
        <f t="shared" si="1"/>
        <v>0</v>
      </c>
    </row>
    <row r="104" spans="1:6" x14ac:dyDescent="0.25">
      <c r="A104" s="61"/>
      <c r="B104" s="15" t="s">
        <v>184</v>
      </c>
      <c r="C104" s="15" t="s">
        <v>64</v>
      </c>
      <c r="D104" s="26">
        <v>144</v>
      </c>
      <c r="E104" s="10">
        <v>0</v>
      </c>
      <c r="F104" s="12">
        <f t="shared" si="1"/>
        <v>0</v>
      </c>
    </row>
    <row r="105" spans="1:6" x14ac:dyDescent="0.25">
      <c r="A105" s="61"/>
      <c r="B105" s="15" t="s">
        <v>185</v>
      </c>
      <c r="C105" s="15" t="s">
        <v>64</v>
      </c>
      <c r="D105" s="26">
        <v>3</v>
      </c>
      <c r="E105" s="10">
        <v>0</v>
      </c>
      <c r="F105" s="12">
        <f t="shared" si="1"/>
        <v>0</v>
      </c>
    </row>
    <row r="106" spans="1:6" x14ac:dyDescent="0.25">
      <c r="A106" s="61"/>
      <c r="B106" s="15" t="s">
        <v>186</v>
      </c>
      <c r="C106" s="15" t="s">
        <v>64</v>
      </c>
      <c r="D106" s="26">
        <v>1888</v>
      </c>
      <c r="E106" s="10">
        <v>0</v>
      </c>
      <c r="F106" s="12">
        <f t="shared" si="1"/>
        <v>0</v>
      </c>
    </row>
    <row r="107" spans="1:6" x14ac:dyDescent="0.25">
      <c r="A107" s="61"/>
      <c r="B107" s="15" t="s">
        <v>187</v>
      </c>
      <c r="C107" s="15" t="s">
        <v>64</v>
      </c>
      <c r="D107" s="26">
        <v>2</v>
      </c>
      <c r="E107" s="10">
        <v>0</v>
      </c>
      <c r="F107" s="12">
        <f t="shared" si="1"/>
        <v>0</v>
      </c>
    </row>
    <row r="108" spans="1:6" x14ac:dyDescent="0.25">
      <c r="A108" s="61"/>
      <c r="B108" s="15" t="s">
        <v>188</v>
      </c>
      <c r="C108" s="15" t="s">
        <v>64</v>
      </c>
      <c r="D108" s="26">
        <v>88</v>
      </c>
      <c r="E108" s="10">
        <v>0</v>
      </c>
      <c r="F108" s="12">
        <f t="shared" si="1"/>
        <v>0</v>
      </c>
    </row>
    <row r="109" spans="1:6" x14ac:dyDescent="0.25">
      <c r="A109" s="61"/>
      <c r="B109" s="15" t="s">
        <v>189</v>
      </c>
      <c r="C109" s="15" t="s">
        <v>64</v>
      </c>
      <c r="D109" s="26">
        <v>130</v>
      </c>
      <c r="E109" s="10">
        <v>0</v>
      </c>
      <c r="F109" s="12">
        <f t="shared" si="1"/>
        <v>0</v>
      </c>
    </row>
    <row r="110" spans="1:6" x14ac:dyDescent="0.25">
      <c r="A110" s="61"/>
      <c r="B110" s="15" t="s">
        <v>190</v>
      </c>
      <c r="C110" s="15" t="s">
        <v>64</v>
      </c>
      <c r="D110" s="26">
        <v>8077</v>
      </c>
      <c r="E110" s="10">
        <v>0</v>
      </c>
      <c r="F110" s="12">
        <f t="shared" si="1"/>
        <v>0</v>
      </c>
    </row>
    <row r="111" spans="1:6" x14ac:dyDescent="0.25">
      <c r="A111" s="61"/>
      <c r="B111" s="15" t="s">
        <v>191</v>
      </c>
      <c r="C111" s="15" t="s">
        <v>64</v>
      </c>
      <c r="D111" s="26">
        <v>4083</v>
      </c>
      <c r="E111" s="10">
        <v>0</v>
      </c>
      <c r="F111" s="12">
        <f t="shared" si="1"/>
        <v>0</v>
      </c>
    </row>
    <row r="112" spans="1:6" x14ac:dyDescent="0.25">
      <c r="A112" s="61"/>
      <c r="B112" s="15" t="s">
        <v>192</v>
      </c>
      <c r="C112" s="15" t="s">
        <v>64</v>
      </c>
      <c r="D112" s="26">
        <v>4657</v>
      </c>
      <c r="E112" s="10">
        <v>0</v>
      </c>
      <c r="F112" s="12">
        <f t="shared" si="1"/>
        <v>0</v>
      </c>
    </row>
    <row r="113" spans="1:6" x14ac:dyDescent="0.25">
      <c r="A113" s="61"/>
      <c r="B113" s="15" t="s">
        <v>193</v>
      </c>
      <c r="C113" s="15" t="s">
        <v>64</v>
      </c>
      <c r="D113" s="26">
        <v>14560</v>
      </c>
      <c r="E113" s="10">
        <v>0</v>
      </c>
      <c r="F113" s="12">
        <f t="shared" si="1"/>
        <v>0</v>
      </c>
    </row>
    <row r="114" spans="1:6" x14ac:dyDescent="0.25">
      <c r="A114" s="61"/>
      <c r="B114" s="15" t="s">
        <v>194</v>
      </c>
      <c r="C114" s="15" t="s">
        <v>64</v>
      </c>
      <c r="D114" s="26">
        <v>4143</v>
      </c>
      <c r="E114" s="10">
        <v>0</v>
      </c>
      <c r="F114" s="12">
        <f t="shared" si="1"/>
        <v>0</v>
      </c>
    </row>
    <row r="115" spans="1:6" x14ac:dyDescent="0.25">
      <c r="A115" s="61"/>
      <c r="B115" s="15" t="s">
        <v>195</v>
      </c>
      <c r="C115" s="15" t="s">
        <v>64</v>
      </c>
      <c r="D115" s="26">
        <v>8502</v>
      </c>
      <c r="E115" s="10">
        <v>0</v>
      </c>
      <c r="F115" s="12">
        <f t="shared" si="1"/>
        <v>0</v>
      </c>
    </row>
    <row r="116" spans="1:6" x14ac:dyDescent="0.25">
      <c r="A116" s="61"/>
      <c r="B116" s="15" t="s">
        <v>196</v>
      </c>
      <c r="C116" s="15" t="s">
        <v>64</v>
      </c>
      <c r="D116" s="26">
        <v>4490</v>
      </c>
      <c r="E116" s="10">
        <v>0</v>
      </c>
      <c r="F116" s="12">
        <f t="shared" si="1"/>
        <v>0</v>
      </c>
    </row>
    <row r="117" spans="1:6" x14ac:dyDescent="0.25">
      <c r="A117" s="61"/>
      <c r="B117" s="15" t="s">
        <v>197</v>
      </c>
      <c r="C117" s="15" t="s">
        <v>64</v>
      </c>
      <c r="D117" s="26">
        <v>3985</v>
      </c>
      <c r="E117" s="10">
        <v>0</v>
      </c>
      <c r="F117" s="12">
        <f t="shared" si="1"/>
        <v>0</v>
      </c>
    </row>
    <row r="118" spans="1:6" x14ac:dyDescent="0.25">
      <c r="A118" s="61"/>
      <c r="B118" s="15" t="s">
        <v>198</v>
      </c>
      <c r="C118" s="15" t="s">
        <v>64</v>
      </c>
      <c r="D118" s="26">
        <v>13214</v>
      </c>
      <c r="E118" s="10">
        <v>0</v>
      </c>
      <c r="F118" s="12">
        <f t="shared" si="1"/>
        <v>0</v>
      </c>
    </row>
    <row r="119" spans="1:6" x14ac:dyDescent="0.25">
      <c r="A119" s="61"/>
      <c r="B119" s="15" t="s">
        <v>199</v>
      </c>
      <c r="C119" s="15" t="s">
        <v>64</v>
      </c>
      <c r="D119" s="26">
        <v>13396</v>
      </c>
      <c r="E119" s="10">
        <v>0</v>
      </c>
      <c r="F119" s="12">
        <f t="shared" si="1"/>
        <v>0</v>
      </c>
    </row>
    <row r="120" spans="1:6" x14ac:dyDescent="0.25">
      <c r="A120" s="61"/>
      <c r="B120" s="15" t="s">
        <v>200</v>
      </c>
      <c r="C120" s="15" t="s">
        <v>64</v>
      </c>
      <c r="D120" s="26">
        <v>5741</v>
      </c>
      <c r="E120" s="10">
        <v>0</v>
      </c>
      <c r="F120" s="12">
        <f t="shared" si="1"/>
        <v>0</v>
      </c>
    </row>
    <row r="121" spans="1:6" x14ac:dyDescent="0.25">
      <c r="A121" s="61"/>
      <c r="B121" s="15" t="s">
        <v>201</v>
      </c>
      <c r="C121" s="15" t="s">
        <v>64</v>
      </c>
      <c r="D121" s="26">
        <v>1</v>
      </c>
      <c r="E121" s="10">
        <v>0</v>
      </c>
      <c r="F121" s="12">
        <f t="shared" si="1"/>
        <v>0</v>
      </c>
    </row>
    <row r="122" spans="1:6" x14ac:dyDescent="0.25">
      <c r="A122" s="61"/>
      <c r="B122" s="15" t="s">
        <v>202</v>
      </c>
      <c r="C122" s="15" t="s">
        <v>64</v>
      </c>
      <c r="D122" s="26">
        <v>9</v>
      </c>
      <c r="E122" s="10">
        <v>0</v>
      </c>
      <c r="F122" s="12">
        <f t="shared" si="1"/>
        <v>0</v>
      </c>
    </row>
    <row r="123" spans="1:6" x14ac:dyDescent="0.25">
      <c r="A123" s="61"/>
      <c r="B123" s="15" t="s">
        <v>203</v>
      </c>
      <c r="C123" s="15" t="s">
        <v>64</v>
      </c>
      <c r="D123" s="26">
        <v>189</v>
      </c>
      <c r="E123" s="10">
        <v>0</v>
      </c>
      <c r="F123" s="12">
        <f t="shared" si="1"/>
        <v>0</v>
      </c>
    </row>
    <row r="124" spans="1:6" x14ac:dyDescent="0.25">
      <c r="A124" s="61" t="s">
        <v>204</v>
      </c>
      <c r="B124" s="15" t="s">
        <v>205</v>
      </c>
      <c r="C124" s="15" t="s">
        <v>64</v>
      </c>
      <c r="D124" s="26">
        <v>4750</v>
      </c>
      <c r="E124" s="10">
        <v>0</v>
      </c>
      <c r="F124" s="12">
        <f t="shared" si="1"/>
        <v>0</v>
      </c>
    </row>
    <row r="125" spans="1:6" x14ac:dyDescent="0.25">
      <c r="A125" s="61"/>
      <c r="B125" s="15" t="s">
        <v>206</v>
      </c>
      <c r="C125" s="15" t="s">
        <v>64</v>
      </c>
      <c r="D125" s="26">
        <v>10900</v>
      </c>
      <c r="E125" s="10">
        <v>0</v>
      </c>
      <c r="F125" s="12">
        <f t="shared" si="1"/>
        <v>0</v>
      </c>
    </row>
    <row r="126" spans="1:6" x14ac:dyDescent="0.25">
      <c r="A126" s="61"/>
      <c r="B126" s="15" t="s">
        <v>207</v>
      </c>
      <c r="C126" s="15" t="s">
        <v>64</v>
      </c>
      <c r="D126" s="26">
        <v>14400</v>
      </c>
      <c r="E126" s="10">
        <v>0</v>
      </c>
      <c r="F126" s="12">
        <f t="shared" si="1"/>
        <v>0</v>
      </c>
    </row>
    <row r="127" spans="1:6" x14ac:dyDescent="0.25">
      <c r="A127" s="61"/>
      <c r="B127" s="15" t="s">
        <v>208</v>
      </c>
      <c r="C127" s="15" t="s">
        <v>64</v>
      </c>
      <c r="D127" s="26">
        <v>6130</v>
      </c>
      <c r="E127" s="10">
        <v>0</v>
      </c>
      <c r="F127" s="12">
        <f t="shared" si="1"/>
        <v>0</v>
      </c>
    </row>
    <row r="128" spans="1:6" x14ac:dyDescent="0.25">
      <c r="A128" s="61"/>
      <c r="B128" s="15" t="s">
        <v>209</v>
      </c>
      <c r="C128" s="15" t="s">
        <v>64</v>
      </c>
      <c r="D128" s="26">
        <v>10000</v>
      </c>
      <c r="E128" s="10">
        <v>0</v>
      </c>
      <c r="F128" s="12">
        <f t="shared" si="1"/>
        <v>0</v>
      </c>
    </row>
    <row r="129" spans="1:6" x14ac:dyDescent="0.25">
      <c r="A129" s="61"/>
      <c r="B129" s="15" t="s">
        <v>210</v>
      </c>
      <c r="C129" s="15" t="s">
        <v>64</v>
      </c>
      <c r="D129" s="26">
        <v>7370</v>
      </c>
      <c r="E129" s="10">
        <v>0</v>
      </c>
      <c r="F129" s="12">
        <f t="shared" si="1"/>
        <v>0</v>
      </c>
    </row>
    <row r="130" spans="1:6" x14ac:dyDescent="0.25">
      <c r="A130" s="61"/>
      <c r="B130" s="15" t="s">
        <v>211</v>
      </c>
      <c r="C130" s="15" t="s">
        <v>64</v>
      </c>
      <c r="D130" s="26">
        <v>1890</v>
      </c>
      <c r="E130" s="10">
        <v>0</v>
      </c>
      <c r="F130" s="12">
        <f t="shared" si="1"/>
        <v>0</v>
      </c>
    </row>
    <row r="131" spans="1:6" x14ac:dyDescent="0.25">
      <c r="A131" s="61"/>
      <c r="B131" s="15" t="s">
        <v>212</v>
      </c>
      <c r="C131" s="15" t="s">
        <v>64</v>
      </c>
      <c r="D131" s="26">
        <v>7140</v>
      </c>
      <c r="E131" s="10">
        <v>0</v>
      </c>
      <c r="F131" s="12">
        <f t="shared" si="1"/>
        <v>0</v>
      </c>
    </row>
    <row r="132" spans="1:6" x14ac:dyDescent="0.25">
      <c r="A132" s="61"/>
      <c r="B132" s="15" t="s">
        <v>213</v>
      </c>
      <c r="C132" s="15" t="s">
        <v>64</v>
      </c>
      <c r="D132" s="26">
        <v>1640</v>
      </c>
      <c r="E132" s="10">
        <v>0</v>
      </c>
      <c r="F132" s="12">
        <f t="shared" si="1"/>
        <v>0</v>
      </c>
    </row>
    <row r="133" spans="1:6" x14ac:dyDescent="0.25">
      <c r="A133" s="61"/>
      <c r="B133" s="15" t="s">
        <v>214</v>
      </c>
      <c r="C133" s="15" t="s">
        <v>64</v>
      </c>
      <c r="D133" s="26">
        <v>1400</v>
      </c>
      <c r="E133" s="10">
        <v>0</v>
      </c>
      <c r="F133" s="12">
        <f t="shared" si="1"/>
        <v>0</v>
      </c>
    </row>
    <row r="134" spans="1:6" x14ac:dyDescent="0.25">
      <c r="A134" s="61"/>
      <c r="B134" s="15" t="s">
        <v>215</v>
      </c>
      <c r="C134" s="15" t="s">
        <v>64</v>
      </c>
      <c r="D134" s="26">
        <v>5</v>
      </c>
      <c r="E134" s="10">
        <v>0</v>
      </c>
      <c r="F134" s="12">
        <f t="shared" si="1"/>
        <v>0</v>
      </c>
    </row>
    <row r="135" spans="1:6" x14ac:dyDescent="0.25">
      <c r="A135" s="61"/>
      <c r="B135" s="15" t="s">
        <v>216</v>
      </c>
      <c r="C135" s="15" t="s">
        <v>64</v>
      </c>
      <c r="D135" s="26">
        <v>146</v>
      </c>
      <c r="E135" s="10">
        <v>0</v>
      </c>
      <c r="F135" s="12">
        <f t="shared" si="1"/>
        <v>0</v>
      </c>
    </row>
    <row r="136" spans="1:6" x14ac:dyDescent="0.25">
      <c r="A136" s="61"/>
      <c r="B136" s="15" t="s">
        <v>217</v>
      </c>
      <c r="C136" s="15" t="s">
        <v>64</v>
      </c>
      <c r="D136" s="26">
        <v>1810</v>
      </c>
      <c r="E136" s="10">
        <v>0</v>
      </c>
      <c r="F136" s="12">
        <f t="shared" ref="F136:F172" si="2">(E136*D136)/1000</f>
        <v>0</v>
      </c>
    </row>
    <row r="137" spans="1:6" x14ac:dyDescent="0.25">
      <c r="A137" s="61"/>
      <c r="B137" s="15" t="s">
        <v>218</v>
      </c>
      <c r="C137" s="15" t="s">
        <v>64</v>
      </c>
      <c r="D137" s="26">
        <v>77</v>
      </c>
      <c r="E137" s="10">
        <v>0</v>
      </c>
      <c r="F137" s="12">
        <f t="shared" si="2"/>
        <v>0</v>
      </c>
    </row>
    <row r="138" spans="1:6" x14ac:dyDescent="0.25">
      <c r="A138" s="61"/>
      <c r="B138" s="15" t="s">
        <v>219</v>
      </c>
      <c r="C138" s="15" t="s">
        <v>64</v>
      </c>
      <c r="D138" s="26">
        <v>609</v>
      </c>
      <c r="E138" s="10">
        <v>0</v>
      </c>
      <c r="F138" s="12">
        <f t="shared" si="2"/>
        <v>0</v>
      </c>
    </row>
    <row r="139" spans="1:6" x14ac:dyDescent="0.25">
      <c r="A139" s="61"/>
      <c r="B139" s="15" t="s">
        <v>220</v>
      </c>
      <c r="C139" s="15" t="s">
        <v>64</v>
      </c>
      <c r="D139" s="26">
        <v>725</v>
      </c>
      <c r="E139" s="10">
        <v>0</v>
      </c>
      <c r="F139" s="12">
        <f t="shared" si="2"/>
        <v>0</v>
      </c>
    </row>
    <row r="140" spans="1:6" x14ac:dyDescent="0.25">
      <c r="A140" s="61"/>
      <c r="B140" s="15" t="s">
        <v>221</v>
      </c>
      <c r="C140" s="15" t="s">
        <v>64</v>
      </c>
      <c r="D140" s="26">
        <v>2310</v>
      </c>
      <c r="E140" s="10">
        <v>0</v>
      </c>
      <c r="F140" s="12">
        <f t="shared" si="2"/>
        <v>0</v>
      </c>
    </row>
    <row r="141" spans="1:6" x14ac:dyDescent="0.25">
      <c r="A141" s="61"/>
      <c r="B141" s="15" t="s">
        <v>222</v>
      </c>
      <c r="C141" s="15" t="s">
        <v>64</v>
      </c>
      <c r="D141" s="26">
        <v>122</v>
      </c>
      <c r="E141" s="10">
        <v>0</v>
      </c>
      <c r="F141" s="12">
        <f t="shared" si="2"/>
        <v>0</v>
      </c>
    </row>
    <row r="142" spans="1:6" x14ac:dyDescent="0.25">
      <c r="A142" s="61"/>
      <c r="B142" s="15" t="s">
        <v>223</v>
      </c>
      <c r="C142" s="15" t="s">
        <v>64</v>
      </c>
      <c r="D142" s="26">
        <v>595</v>
      </c>
      <c r="E142" s="10">
        <v>0</v>
      </c>
      <c r="F142" s="12">
        <f t="shared" si="2"/>
        <v>0</v>
      </c>
    </row>
    <row r="143" spans="1:6" x14ac:dyDescent="0.25">
      <c r="A143" s="61"/>
      <c r="B143" s="15" t="s">
        <v>224</v>
      </c>
      <c r="C143" s="15" t="s">
        <v>64</v>
      </c>
      <c r="D143" s="26">
        <v>151</v>
      </c>
      <c r="E143" s="10">
        <v>0</v>
      </c>
      <c r="F143" s="12">
        <f t="shared" si="2"/>
        <v>0</v>
      </c>
    </row>
    <row r="144" spans="1:6" x14ac:dyDescent="0.25">
      <c r="A144" s="61" t="s">
        <v>225</v>
      </c>
      <c r="B144" s="15" t="s">
        <v>226</v>
      </c>
      <c r="C144" s="15" t="s">
        <v>64</v>
      </c>
      <c r="D144" s="26">
        <v>14900</v>
      </c>
      <c r="E144" s="10">
        <v>0</v>
      </c>
      <c r="F144" s="12">
        <f t="shared" si="2"/>
        <v>0</v>
      </c>
    </row>
    <row r="145" spans="1:6" x14ac:dyDescent="0.25">
      <c r="A145" s="61"/>
      <c r="B145" s="15" t="s">
        <v>227</v>
      </c>
      <c r="C145" s="15" t="s">
        <v>64</v>
      </c>
      <c r="D145" s="26">
        <v>6320</v>
      </c>
      <c r="E145" s="10">
        <v>0</v>
      </c>
      <c r="F145" s="12">
        <f t="shared" si="2"/>
        <v>0</v>
      </c>
    </row>
    <row r="146" spans="1:6" x14ac:dyDescent="0.25">
      <c r="A146" s="61"/>
      <c r="B146" s="15" t="s">
        <v>228</v>
      </c>
      <c r="C146" s="15" t="s">
        <v>64</v>
      </c>
      <c r="D146" s="26">
        <v>756</v>
      </c>
      <c r="E146" s="10">
        <v>0</v>
      </c>
      <c r="F146" s="12">
        <f t="shared" si="2"/>
        <v>0</v>
      </c>
    </row>
    <row r="147" spans="1:6" x14ac:dyDescent="0.25">
      <c r="A147" s="61"/>
      <c r="B147" s="15" t="s">
        <v>229</v>
      </c>
      <c r="C147" s="15" t="s">
        <v>64</v>
      </c>
      <c r="D147" s="26">
        <v>350</v>
      </c>
      <c r="E147" s="10">
        <v>0</v>
      </c>
      <c r="F147" s="12">
        <f t="shared" si="2"/>
        <v>0</v>
      </c>
    </row>
    <row r="148" spans="1:6" x14ac:dyDescent="0.25">
      <c r="A148" s="61"/>
      <c r="B148" s="15" t="s">
        <v>230</v>
      </c>
      <c r="C148" s="15" t="s">
        <v>64</v>
      </c>
      <c r="D148" s="26">
        <v>708</v>
      </c>
      <c r="E148" s="10">
        <v>0</v>
      </c>
      <c r="F148" s="12">
        <f t="shared" si="2"/>
        <v>0</v>
      </c>
    </row>
    <row r="149" spans="1:6" x14ac:dyDescent="0.25">
      <c r="A149" s="61"/>
      <c r="B149" s="15" t="s">
        <v>231</v>
      </c>
      <c r="C149" s="15" t="s">
        <v>64</v>
      </c>
      <c r="D149" s="26">
        <v>659</v>
      </c>
      <c r="E149" s="10">
        <v>0</v>
      </c>
      <c r="F149" s="12">
        <f t="shared" si="2"/>
        <v>0</v>
      </c>
    </row>
    <row r="150" spans="1:6" x14ac:dyDescent="0.25">
      <c r="A150" s="61"/>
      <c r="B150" s="15" t="s">
        <v>232</v>
      </c>
      <c r="C150" s="15" t="s">
        <v>64</v>
      </c>
      <c r="D150" s="26">
        <v>359</v>
      </c>
      <c r="E150" s="10">
        <v>0</v>
      </c>
      <c r="F150" s="12">
        <f t="shared" si="2"/>
        <v>0</v>
      </c>
    </row>
    <row r="151" spans="1:6" x14ac:dyDescent="0.25">
      <c r="A151" s="61"/>
      <c r="B151" s="15" t="s">
        <v>233</v>
      </c>
      <c r="C151" s="15" t="s">
        <v>64</v>
      </c>
      <c r="D151" s="26">
        <v>575</v>
      </c>
      <c r="E151" s="10">
        <v>0</v>
      </c>
      <c r="F151" s="12">
        <f t="shared" si="2"/>
        <v>0</v>
      </c>
    </row>
    <row r="152" spans="1:6" x14ac:dyDescent="0.25">
      <c r="A152" s="61"/>
      <c r="B152" s="15" t="s">
        <v>234</v>
      </c>
      <c r="C152" s="15" t="s">
        <v>64</v>
      </c>
      <c r="D152" s="26">
        <v>580</v>
      </c>
      <c r="E152" s="10">
        <v>0</v>
      </c>
      <c r="F152" s="12">
        <f t="shared" si="2"/>
        <v>0</v>
      </c>
    </row>
    <row r="153" spans="1:6" x14ac:dyDescent="0.25">
      <c r="A153" s="61"/>
      <c r="B153" s="15" t="s">
        <v>235</v>
      </c>
      <c r="C153" s="15" t="s">
        <v>64</v>
      </c>
      <c r="D153" s="26">
        <v>110</v>
      </c>
      <c r="E153" s="10">
        <v>0</v>
      </c>
      <c r="F153" s="12">
        <f t="shared" si="2"/>
        <v>0</v>
      </c>
    </row>
    <row r="154" spans="1:6" x14ac:dyDescent="0.25">
      <c r="A154" s="61"/>
      <c r="B154" s="15" t="s">
        <v>236</v>
      </c>
      <c r="C154" s="15" t="s">
        <v>64</v>
      </c>
      <c r="D154" s="26">
        <v>297</v>
      </c>
      <c r="E154" s="10">
        <v>0</v>
      </c>
      <c r="F154" s="12">
        <f t="shared" si="2"/>
        <v>0</v>
      </c>
    </row>
    <row r="155" spans="1:6" x14ac:dyDescent="0.25">
      <c r="A155" s="61"/>
      <c r="B155" s="15" t="s">
        <v>237</v>
      </c>
      <c r="C155" s="15" t="s">
        <v>64</v>
      </c>
      <c r="D155" s="26">
        <v>59</v>
      </c>
      <c r="E155" s="10">
        <v>0</v>
      </c>
      <c r="F155" s="12">
        <f t="shared" si="2"/>
        <v>0</v>
      </c>
    </row>
    <row r="156" spans="1:6" x14ac:dyDescent="0.25">
      <c r="A156" s="61"/>
      <c r="B156" s="15" t="s">
        <v>238</v>
      </c>
      <c r="C156" s="15" t="s">
        <v>64</v>
      </c>
      <c r="D156" s="26">
        <v>1870</v>
      </c>
      <c r="E156" s="10">
        <v>0</v>
      </c>
      <c r="F156" s="12">
        <f t="shared" si="2"/>
        <v>0</v>
      </c>
    </row>
    <row r="157" spans="1:6" x14ac:dyDescent="0.25">
      <c r="A157" s="61"/>
      <c r="B157" s="15" t="s">
        <v>239</v>
      </c>
      <c r="C157" s="15" t="s">
        <v>64</v>
      </c>
      <c r="D157" s="26">
        <v>2800</v>
      </c>
      <c r="E157" s="10">
        <v>0</v>
      </c>
      <c r="F157" s="12">
        <f t="shared" si="2"/>
        <v>0</v>
      </c>
    </row>
    <row r="158" spans="1:6" x14ac:dyDescent="0.25">
      <c r="A158" s="61"/>
      <c r="B158" s="15" t="s">
        <v>240</v>
      </c>
      <c r="C158" s="15" t="s">
        <v>64</v>
      </c>
      <c r="D158" s="26">
        <v>1500</v>
      </c>
      <c r="E158" s="10">
        <v>0</v>
      </c>
      <c r="F158" s="12">
        <f t="shared" si="2"/>
        <v>0</v>
      </c>
    </row>
    <row r="159" spans="1:6" x14ac:dyDescent="0.25">
      <c r="A159" s="61" t="s">
        <v>241</v>
      </c>
      <c r="B159" s="15" t="s">
        <v>242</v>
      </c>
      <c r="C159" s="15" t="s">
        <v>64</v>
      </c>
      <c r="D159" s="26">
        <v>17700</v>
      </c>
      <c r="E159" s="10">
        <v>0</v>
      </c>
      <c r="F159" s="12">
        <f t="shared" si="2"/>
        <v>0</v>
      </c>
    </row>
    <row r="160" spans="1:6" x14ac:dyDescent="0.25">
      <c r="A160" s="61"/>
      <c r="B160" s="15" t="s">
        <v>243</v>
      </c>
      <c r="C160" s="15" t="s">
        <v>64</v>
      </c>
      <c r="D160" s="26">
        <v>10300</v>
      </c>
      <c r="E160" s="10">
        <v>0</v>
      </c>
      <c r="F160" s="12">
        <f t="shared" si="2"/>
        <v>0</v>
      </c>
    </row>
    <row r="161" spans="1:6" x14ac:dyDescent="0.25">
      <c r="A161" s="61"/>
      <c r="B161" s="15" t="s">
        <v>244</v>
      </c>
      <c r="C161" s="15" t="s">
        <v>64</v>
      </c>
      <c r="D161" s="26">
        <v>1</v>
      </c>
      <c r="E161" s="10">
        <v>0</v>
      </c>
      <c r="F161" s="12">
        <f t="shared" si="2"/>
        <v>0</v>
      </c>
    </row>
    <row r="162" spans="1:6" x14ac:dyDescent="0.25">
      <c r="A162" s="61"/>
      <c r="B162" s="15" t="s">
        <v>245</v>
      </c>
      <c r="C162" s="15" t="s">
        <v>64</v>
      </c>
      <c r="D162" s="26">
        <v>9</v>
      </c>
      <c r="E162" s="10">
        <v>0</v>
      </c>
      <c r="F162" s="12">
        <f t="shared" si="2"/>
        <v>0</v>
      </c>
    </row>
    <row r="163" spans="1:6" x14ac:dyDescent="0.25">
      <c r="A163" s="61"/>
      <c r="B163" s="15" t="s">
        <v>246</v>
      </c>
      <c r="C163" s="15" t="s">
        <v>64</v>
      </c>
      <c r="D163" s="26">
        <v>13</v>
      </c>
      <c r="E163" s="10">
        <v>0</v>
      </c>
      <c r="F163" s="12">
        <f t="shared" si="2"/>
        <v>0</v>
      </c>
    </row>
    <row r="164" spans="1:6" x14ac:dyDescent="0.25">
      <c r="A164" s="61"/>
      <c r="B164" s="15" t="s">
        <v>247</v>
      </c>
      <c r="C164" s="15" t="s">
        <v>64</v>
      </c>
      <c r="D164" s="26">
        <v>3</v>
      </c>
      <c r="E164" s="10">
        <v>0</v>
      </c>
      <c r="F164" s="12">
        <f t="shared" si="2"/>
        <v>0</v>
      </c>
    </row>
    <row r="165" spans="1:6" x14ac:dyDescent="0.25">
      <c r="A165" s="61"/>
      <c r="B165" s="15" t="s">
        <v>248</v>
      </c>
      <c r="C165" s="15" t="s">
        <v>64</v>
      </c>
      <c r="D165" s="26">
        <v>3</v>
      </c>
      <c r="E165" s="10">
        <v>0</v>
      </c>
      <c r="F165" s="12">
        <f t="shared" si="2"/>
        <v>0</v>
      </c>
    </row>
    <row r="166" spans="1:6" x14ac:dyDescent="0.25">
      <c r="A166" s="61"/>
      <c r="B166" s="15" t="s">
        <v>249</v>
      </c>
      <c r="C166" s="15" t="s">
        <v>64</v>
      </c>
      <c r="D166" s="26">
        <v>4</v>
      </c>
      <c r="E166" s="10">
        <v>0</v>
      </c>
      <c r="F166" s="12">
        <f t="shared" si="2"/>
        <v>0</v>
      </c>
    </row>
    <row r="167" spans="1:6" x14ac:dyDescent="0.25">
      <c r="A167" s="61"/>
      <c r="B167" s="15" t="s">
        <v>250</v>
      </c>
      <c r="C167" s="15" t="s">
        <v>64</v>
      </c>
      <c r="D167" s="26">
        <v>5</v>
      </c>
      <c r="E167" s="10">
        <v>0</v>
      </c>
      <c r="F167" s="12">
        <f t="shared" si="2"/>
        <v>0</v>
      </c>
    </row>
    <row r="168" spans="1:6" x14ac:dyDescent="0.25">
      <c r="A168" s="61"/>
      <c r="B168" s="15" t="s">
        <v>251</v>
      </c>
      <c r="C168" s="15" t="s">
        <v>64</v>
      </c>
      <c r="D168" s="26">
        <v>5</v>
      </c>
      <c r="E168" s="10">
        <v>0</v>
      </c>
      <c r="F168" s="12">
        <f t="shared" si="2"/>
        <v>0</v>
      </c>
    </row>
    <row r="169" spans="1:6" x14ac:dyDescent="0.25">
      <c r="A169" s="61"/>
      <c r="B169" s="15" t="s">
        <v>252</v>
      </c>
      <c r="C169" s="15" t="s">
        <v>64</v>
      </c>
      <c r="D169" s="26">
        <v>6</v>
      </c>
      <c r="E169" s="10">
        <v>0</v>
      </c>
      <c r="F169" s="12">
        <f t="shared" si="2"/>
        <v>0</v>
      </c>
    </row>
    <row r="170" spans="1:6" x14ac:dyDescent="0.25">
      <c r="A170" s="61"/>
      <c r="B170" s="15" t="s">
        <v>253</v>
      </c>
      <c r="C170" s="15" t="s">
        <v>64</v>
      </c>
      <c r="D170" s="26">
        <v>2</v>
      </c>
      <c r="E170" s="10">
        <v>0</v>
      </c>
      <c r="F170" s="12">
        <f t="shared" si="2"/>
        <v>0</v>
      </c>
    </row>
    <row r="171" spans="1:6" x14ac:dyDescent="0.25">
      <c r="A171" s="61"/>
      <c r="B171" s="15" t="s">
        <v>254</v>
      </c>
      <c r="C171" s="15" t="s">
        <v>64</v>
      </c>
      <c r="D171" s="26">
        <v>1</v>
      </c>
      <c r="E171" s="10">
        <v>0</v>
      </c>
      <c r="F171" s="12">
        <f t="shared" si="2"/>
        <v>0</v>
      </c>
    </row>
    <row r="172" spans="1:6" x14ac:dyDescent="0.25">
      <c r="A172" s="61"/>
      <c r="B172" s="15" t="s">
        <v>255</v>
      </c>
      <c r="C172" s="15" t="s">
        <v>64</v>
      </c>
      <c r="D172" s="26">
        <v>1</v>
      </c>
      <c r="E172" s="10">
        <v>0</v>
      </c>
      <c r="F172" s="12">
        <f t="shared" si="2"/>
        <v>0</v>
      </c>
    </row>
  </sheetData>
  <mergeCells count="5">
    <mergeCell ref="A144:A158"/>
    <mergeCell ref="A159:A172"/>
    <mergeCell ref="A7:A39"/>
    <mergeCell ref="A40:A123"/>
    <mergeCell ref="A124:A143"/>
  </mergeCells>
  <conditionalFormatting sqref="D7:E172">
    <cfRule type="expression" dxfId="0" priority="4" stopIfTrue="1">
      <formula>D7=""</formula>
    </cfRule>
  </conditionalFormatting>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86A8B-94E0-4264-95E0-BC819FDC3DC4}">
  <dimension ref="A1:E73"/>
  <sheetViews>
    <sheetView workbookViewId="0">
      <selection activeCell="A32" sqref="A32"/>
    </sheetView>
  </sheetViews>
  <sheetFormatPr defaultRowHeight="15" x14ac:dyDescent="0.25"/>
  <cols>
    <col min="1" max="1" width="45.140625" customWidth="1"/>
    <col min="2" max="2" width="24.42578125" bestFit="1" customWidth="1"/>
    <col min="3" max="3" width="20.42578125" bestFit="1" customWidth="1"/>
    <col min="4" max="4" width="17.42578125" customWidth="1"/>
    <col min="5" max="5" width="19" bestFit="1" customWidth="1"/>
  </cols>
  <sheetData>
    <row r="1" spans="1:5" x14ac:dyDescent="0.25">
      <c r="A1" s="1" t="s">
        <v>323</v>
      </c>
    </row>
    <row r="3" spans="1:5" x14ac:dyDescent="0.25">
      <c r="A3" s="1" t="s">
        <v>9</v>
      </c>
    </row>
    <row r="4" spans="1:5" x14ac:dyDescent="0.25">
      <c r="A4" t="s">
        <v>10</v>
      </c>
    </row>
    <row r="6" spans="1:5" x14ac:dyDescent="0.25">
      <c r="A6" s="1" t="s">
        <v>7</v>
      </c>
    </row>
    <row r="7" spans="1:5" x14ac:dyDescent="0.25">
      <c r="A7" t="s">
        <v>11</v>
      </c>
    </row>
    <row r="9" spans="1:5" ht="18" x14ac:dyDescent="0.35">
      <c r="A9" s="2" t="s">
        <v>12</v>
      </c>
      <c r="B9" s="2" t="s">
        <v>14</v>
      </c>
      <c r="C9" s="2" t="s">
        <v>53</v>
      </c>
      <c r="D9" s="2" t="s">
        <v>54</v>
      </c>
      <c r="E9" s="2" t="s">
        <v>55</v>
      </c>
    </row>
    <row r="10" spans="1:5" x14ac:dyDescent="0.25">
      <c r="A10" s="3" t="s">
        <v>257</v>
      </c>
      <c r="B10" s="3" t="s">
        <v>322</v>
      </c>
      <c r="C10" s="16">
        <v>8.8888999999999996E-2</v>
      </c>
      <c r="D10" s="10">
        <v>0</v>
      </c>
      <c r="E10" s="12">
        <f>(D10*C10)/1000</f>
        <v>0</v>
      </c>
    </row>
    <row r="11" spans="1:5" x14ac:dyDescent="0.25">
      <c r="A11" s="3" t="s">
        <v>258</v>
      </c>
      <c r="B11" s="3" t="s">
        <v>322</v>
      </c>
      <c r="C11" s="16">
        <v>0.1037037</v>
      </c>
      <c r="D11" s="10">
        <v>0</v>
      </c>
      <c r="E11" s="12">
        <f t="shared" ref="E11:E48" si="0">(D11*C11)/1000</f>
        <v>0</v>
      </c>
    </row>
    <row r="12" spans="1:5" x14ac:dyDescent="0.25">
      <c r="A12" s="3" t="s">
        <v>259</v>
      </c>
      <c r="B12" s="3" t="s">
        <v>322</v>
      </c>
      <c r="C12" s="16">
        <v>0.66999453478260884</v>
      </c>
      <c r="D12" s="10">
        <v>0</v>
      </c>
      <c r="E12" s="12">
        <f t="shared" si="0"/>
        <v>0</v>
      </c>
    </row>
    <row r="13" spans="1:5" x14ac:dyDescent="0.25">
      <c r="A13" s="3" t="s">
        <v>260</v>
      </c>
      <c r="B13" s="3" t="s">
        <v>322</v>
      </c>
      <c r="C13" s="16">
        <v>2.4793446326923081</v>
      </c>
      <c r="D13" s="10">
        <v>0</v>
      </c>
      <c r="E13" s="12">
        <f t="shared" si="0"/>
        <v>0</v>
      </c>
    </row>
    <row r="14" spans="1:5" x14ac:dyDescent="0.25">
      <c r="A14" s="3" t="s">
        <v>261</v>
      </c>
      <c r="B14" s="3" t="s">
        <v>322</v>
      </c>
      <c r="C14" s="16">
        <v>3.4</v>
      </c>
      <c r="D14" s="10">
        <v>0</v>
      </c>
      <c r="E14" s="12">
        <f t="shared" si="0"/>
        <v>0</v>
      </c>
    </row>
    <row r="15" spans="1:5" x14ac:dyDescent="0.25">
      <c r="A15" s="3" t="s">
        <v>262</v>
      </c>
      <c r="B15" s="3" t="s">
        <v>322</v>
      </c>
      <c r="C15" s="16">
        <v>0.20740739999999999</v>
      </c>
      <c r="D15" s="10">
        <v>0</v>
      </c>
      <c r="E15" s="12">
        <f t="shared" si="0"/>
        <v>0</v>
      </c>
    </row>
    <row r="16" spans="1:5" x14ac:dyDescent="0.25">
      <c r="A16" s="3" t="s">
        <v>263</v>
      </c>
      <c r="B16" s="3" t="s">
        <v>322</v>
      </c>
      <c r="C16" s="16">
        <v>0.11111109999999999</v>
      </c>
      <c r="D16" s="10">
        <v>0</v>
      </c>
      <c r="E16" s="12">
        <f t="shared" si="0"/>
        <v>0</v>
      </c>
    </row>
    <row r="17" spans="1:5" x14ac:dyDescent="0.25">
      <c r="A17" s="3" t="s">
        <v>264</v>
      </c>
      <c r="B17" s="3" t="s">
        <v>322</v>
      </c>
      <c r="C17" s="16">
        <v>1.0925077435114503</v>
      </c>
      <c r="D17" s="10">
        <v>0</v>
      </c>
      <c r="E17" s="12">
        <f t="shared" si="0"/>
        <v>0</v>
      </c>
    </row>
    <row r="18" spans="1:5" x14ac:dyDescent="0.25">
      <c r="A18" s="3" t="s">
        <v>265</v>
      </c>
      <c r="B18" s="3" t="s">
        <v>322</v>
      </c>
      <c r="C18" s="16">
        <v>0.11111109999999999</v>
      </c>
      <c r="D18" s="10">
        <v>0</v>
      </c>
      <c r="E18" s="12">
        <f t="shared" si="0"/>
        <v>0</v>
      </c>
    </row>
    <row r="19" spans="1:5" x14ac:dyDescent="0.25">
      <c r="A19" s="3" t="s">
        <v>266</v>
      </c>
      <c r="B19" s="3" t="s">
        <v>322</v>
      </c>
      <c r="C19" s="16">
        <v>0.1185185</v>
      </c>
      <c r="D19" s="10">
        <v>0</v>
      </c>
      <c r="E19" s="12">
        <f t="shared" si="0"/>
        <v>0</v>
      </c>
    </row>
    <row r="20" spans="1:5" x14ac:dyDescent="0.25">
      <c r="A20" s="3" t="s">
        <v>267</v>
      </c>
      <c r="B20" s="3" t="s">
        <v>322</v>
      </c>
      <c r="C20" s="16">
        <v>6.3392738465346543</v>
      </c>
      <c r="D20" s="10">
        <v>0</v>
      </c>
      <c r="E20" s="12">
        <f t="shared" si="0"/>
        <v>0</v>
      </c>
    </row>
    <row r="21" spans="1:5" x14ac:dyDescent="0.25">
      <c r="A21" s="3" t="s">
        <v>268</v>
      </c>
      <c r="B21" s="3" t="s">
        <v>322</v>
      </c>
      <c r="C21" s="16">
        <v>8.1480999999999998E-2</v>
      </c>
      <c r="D21" s="10">
        <v>0</v>
      </c>
      <c r="E21" s="12">
        <f t="shared" si="0"/>
        <v>0</v>
      </c>
    </row>
    <row r="22" spans="1:5" x14ac:dyDescent="0.25">
      <c r="A22" s="3" t="s">
        <v>269</v>
      </c>
      <c r="B22" s="3" t="s">
        <v>322</v>
      </c>
      <c r="C22" s="16">
        <v>0.28148139999999999</v>
      </c>
      <c r="D22" s="10">
        <v>0</v>
      </c>
      <c r="E22" s="12">
        <f t="shared" si="0"/>
        <v>0</v>
      </c>
    </row>
    <row r="23" spans="1:5" x14ac:dyDescent="0.25">
      <c r="A23" s="3" t="s">
        <v>270</v>
      </c>
      <c r="B23" s="3" t="s">
        <v>322</v>
      </c>
      <c r="C23" s="16">
        <v>0.61900153043478268</v>
      </c>
      <c r="D23" s="10">
        <v>0</v>
      </c>
      <c r="E23" s="12">
        <f t="shared" si="0"/>
        <v>0</v>
      </c>
    </row>
    <row r="24" spans="1:5" x14ac:dyDescent="0.25">
      <c r="A24" s="3" t="s">
        <v>271</v>
      </c>
      <c r="B24" s="3" t="s">
        <v>322</v>
      </c>
      <c r="C24" s="16">
        <v>0.68956218181818185</v>
      </c>
      <c r="D24" s="10">
        <v>0</v>
      </c>
      <c r="E24" s="12">
        <f t="shared" si="0"/>
        <v>0</v>
      </c>
    </row>
    <row r="25" spans="1:5" x14ac:dyDescent="0.25">
      <c r="A25" s="3" t="s">
        <v>272</v>
      </c>
      <c r="B25" s="3" t="s">
        <v>322</v>
      </c>
      <c r="C25" s="16">
        <v>0.56712960937500001</v>
      </c>
      <c r="D25" s="10">
        <v>0</v>
      </c>
      <c r="E25" s="12">
        <f t="shared" si="0"/>
        <v>0</v>
      </c>
    </row>
    <row r="26" spans="1:5" x14ac:dyDescent="0.25">
      <c r="A26" s="3" t="s">
        <v>273</v>
      </c>
      <c r="B26" s="3" t="s">
        <v>322</v>
      </c>
      <c r="C26" s="16">
        <v>4.5333332999999998</v>
      </c>
      <c r="D26" s="10">
        <v>0</v>
      </c>
      <c r="E26" s="12">
        <f t="shared" si="0"/>
        <v>0</v>
      </c>
    </row>
    <row r="27" spans="1:5" x14ac:dyDescent="0.25">
      <c r="A27" s="3" t="s">
        <v>274</v>
      </c>
      <c r="B27" s="3" t="s">
        <v>322</v>
      </c>
      <c r="C27" s="16">
        <v>0.43348755208333334</v>
      </c>
      <c r="D27" s="10">
        <v>0</v>
      </c>
      <c r="E27" s="12">
        <f t="shared" si="0"/>
        <v>0</v>
      </c>
    </row>
    <row r="28" spans="1:5" x14ac:dyDescent="0.25">
      <c r="A28" s="3" t="s">
        <v>275</v>
      </c>
      <c r="B28" s="3" t="s">
        <v>322</v>
      </c>
      <c r="C28" s="16">
        <v>4.4074316163934428</v>
      </c>
      <c r="D28" s="10">
        <v>0</v>
      </c>
      <c r="E28" s="12">
        <f t="shared" si="0"/>
        <v>0</v>
      </c>
    </row>
    <row r="29" spans="1:5" x14ac:dyDescent="0.25">
      <c r="A29" s="3" t="s">
        <v>276</v>
      </c>
      <c r="B29" s="3" t="s">
        <v>322</v>
      </c>
      <c r="C29" s="16">
        <v>0.46459257600000003</v>
      </c>
      <c r="D29" s="10">
        <v>0</v>
      </c>
      <c r="E29" s="12">
        <f t="shared" si="0"/>
        <v>0</v>
      </c>
    </row>
    <row r="30" spans="1:5" x14ac:dyDescent="0.25">
      <c r="A30" s="3" t="s">
        <v>277</v>
      </c>
      <c r="B30" s="3" t="s">
        <v>322</v>
      </c>
      <c r="C30" s="16">
        <v>0.62051270769230771</v>
      </c>
      <c r="D30" s="10">
        <v>0</v>
      </c>
      <c r="E30" s="12">
        <f t="shared" si="0"/>
        <v>0</v>
      </c>
    </row>
    <row r="31" spans="1:5" x14ac:dyDescent="0.25">
      <c r="A31" s="3" t="s">
        <v>278</v>
      </c>
      <c r="B31" s="3" t="s">
        <v>322</v>
      </c>
      <c r="C31" s="16">
        <v>1.2222222</v>
      </c>
      <c r="D31" s="10">
        <v>0</v>
      </c>
      <c r="E31" s="12">
        <f t="shared" si="0"/>
        <v>0</v>
      </c>
    </row>
    <row r="32" spans="1:5" x14ac:dyDescent="0.25">
      <c r="A32" s="3" t="s">
        <v>279</v>
      </c>
      <c r="B32" s="3" t="s">
        <v>322</v>
      </c>
      <c r="C32" s="16">
        <v>0.58558017466666668</v>
      </c>
      <c r="D32" s="10">
        <v>0</v>
      </c>
      <c r="E32" s="12">
        <f t="shared" si="0"/>
        <v>0</v>
      </c>
    </row>
    <row r="33" spans="1:5" x14ac:dyDescent="0.25">
      <c r="A33" s="3" t="s">
        <v>280</v>
      </c>
      <c r="B33" s="3" t="s">
        <v>322</v>
      </c>
      <c r="C33" s="16">
        <v>2.0446912850000003</v>
      </c>
      <c r="D33" s="10">
        <v>0</v>
      </c>
      <c r="E33" s="12">
        <f t="shared" si="0"/>
        <v>0</v>
      </c>
    </row>
    <row r="34" spans="1:5" x14ac:dyDescent="0.25">
      <c r="A34" s="3" t="s">
        <v>281</v>
      </c>
      <c r="B34" s="3" t="s">
        <v>322</v>
      </c>
      <c r="C34" s="16">
        <v>1.3375562093457942</v>
      </c>
      <c r="D34" s="10">
        <v>0</v>
      </c>
      <c r="E34" s="12">
        <f t="shared" si="0"/>
        <v>0</v>
      </c>
    </row>
    <row r="35" spans="1:5" x14ac:dyDescent="0.25">
      <c r="A35" s="3" t="s">
        <v>282</v>
      </c>
      <c r="B35" s="3" t="s">
        <v>322</v>
      </c>
      <c r="C35" s="16">
        <v>0.16296290000000002</v>
      </c>
      <c r="D35" s="10">
        <v>0</v>
      </c>
      <c r="E35" s="12">
        <f t="shared" si="0"/>
        <v>0</v>
      </c>
    </row>
    <row r="36" spans="1:5" x14ac:dyDescent="0.25">
      <c r="A36" s="3" t="s">
        <v>283</v>
      </c>
      <c r="B36" s="3" t="s">
        <v>322</v>
      </c>
      <c r="C36" s="16">
        <v>2.9566539923954371</v>
      </c>
      <c r="D36" s="10">
        <v>0</v>
      </c>
      <c r="E36" s="12">
        <f t="shared" si="0"/>
        <v>0</v>
      </c>
    </row>
    <row r="37" spans="1:5" x14ac:dyDescent="0.25">
      <c r="A37" s="3" t="s">
        <v>284</v>
      </c>
      <c r="B37" s="3" t="s">
        <v>322</v>
      </c>
      <c r="C37" s="16">
        <v>7.4074000000000001E-2</v>
      </c>
      <c r="D37" s="10">
        <v>0</v>
      </c>
      <c r="E37" s="12">
        <f t="shared" si="0"/>
        <v>0</v>
      </c>
    </row>
    <row r="38" spans="1:5" x14ac:dyDescent="0.25">
      <c r="A38" s="3" t="s">
        <v>285</v>
      </c>
      <c r="B38" s="3" t="s">
        <v>322</v>
      </c>
      <c r="C38" s="16">
        <v>5.1851000000000015E-3</v>
      </c>
      <c r="D38" s="10">
        <v>0</v>
      </c>
      <c r="E38" s="12">
        <f t="shared" si="0"/>
        <v>0</v>
      </c>
    </row>
    <row r="39" spans="1:5" x14ac:dyDescent="0.25">
      <c r="A39" s="3" t="s">
        <v>286</v>
      </c>
      <c r="B39" s="3" t="s">
        <v>322</v>
      </c>
      <c r="C39" s="16">
        <v>0.54689255593220343</v>
      </c>
      <c r="D39" s="10">
        <v>0</v>
      </c>
      <c r="E39" s="12">
        <f t="shared" si="0"/>
        <v>0</v>
      </c>
    </row>
    <row r="40" spans="1:5" x14ac:dyDescent="0.25">
      <c r="A40" s="3" t="s">
        <v>287</v>
      </c>
      <c r="B40" s="3" t="s">
        <v>322</v>
      </c>
      <c r="C40" s="16">
        <v>0.1037037</v>
      </c>
      <c r="D40" s="10">
        <v>0</v>
      </c>
      <c r="E40" s="12">
        <f t="shared" si="0"/>
        <v>0</v>
      </c>
    </row>
    <row r="41" spans="1:5" x14ac:dyDescent="0.25">
      <c r="A41" s="3" t="s">
        <v>288</v>
      </c>
      <c r="B41" s="3" t="s">
        <v>322</v>
      </c>
      <c r="C41" s="16">
        <v>0.6026081746478873</v>
      </c>
      <c r="D41" s="10">
        <v>0</v>
      </c>
      <c r="E41" s="12">
        <f t="shared" si="0"/>
        <v>0</v>
      </c>
    </row>
    <row r="42" spans="1:5" x14ac:dyDescent="0.25">
      <c r="A42" s="3" t="s">
        <v>289</v>
      </c>
      <c r="B42" s="3" t="s">
        <v>322</v>
      </c>
      <c r="C42" s="16">
        <v>0.1037037</v>
      </c>
      <c r="D42" s="10">
        <v>0</v>
      </c>
      <c r="E42" s="12">
        <f t="shared" si="0"/>
        <v>0</v>
      </c>
    </row>
    <row r="43" spans="1:5" x14ac:dyDescent="0.25">
      <c r="A43" s="3" t="s">
        <v>290</v>
      </c>
      <c r="B43" s="3" t="s">
        <v>322</v>
      </c>
      <c r="C43" s="16">
        <v>0.41774149965034968</v>
      </c>
      <c r="D43" s="10">
        <v>0</v>
      </c>
      <c r="E43" s="12">
        <f t="shared" si="0"/>
        <v>0</v>
      </c>
    </row>
    <row r="44" spans="1:5" x14ac:dyDescent="0.25">
      <c r="A44" s="3" t="s">
        <v>291</v>
      </c>
      <c r="B44" s="3" t="s">
        <v>322</v>
      </c>
      <c r="C44" s="16">
        <v>0.43927411275167783</v>
      </c>
      <c r="D44" s="10">
        <v>0</v>
      </c>
      <c r="E44" s="12">
        <f t="shared" si="0"/>
        <v>0</v>
      </c>
    </row>
    <row r="45" spans="1:5" x14ac:dyDescent="0.25">
      <c r="A45" s="3" t="s">
        <v>292</v>
      </c>
      <c r="B45" s="3" t="s">
        <v>322</v>
      </c>
      <c r="C45" s="16">
        <v>0.80927789090909108</v>
      </c>
      <c r="D45" s="10">
        <v>0</v>
      </c>
      <c r="E45" s="12">
        <f t="shared" si="0"/>
        <v>0</v>
      </c>
    </row>
    <row r="46" spans="1:5" x14ac:dyDescent="0.25">
      <c r="A46" s="3" t="s">
        <v>293</v>
      </c>
      <c r="B46" s="3" t="s">
        <v>322</v>
      </c>
      <c r="C46" s="16">
        <v>0.80726755471698097</v>
      </c>
      <c r="D46" s="10">
        <v>0</v>
      </c>
      <c r="E46" s="12">
        <f t="shared" si="0"/>
        <v>0</v>
      </c>
    </row>
    <row r="47" spans="1:5" x14ac:dyDescent="0.25">
      <c r="A47" s="3" t="s">
        <v>294</v>
      </c>
      <c r="B47" s="3" t="s">
        <v>322</v>
      </c>
      <c r="C47" s="16">
        <v>0.237037</v>
      </c>
      <c r="D47" s="10">
        <v>0</v>
      </c>
      <c r="E47" s="12">
        <f t="shared" si="0"/>
        <v>0</v>
      </c>
    </row>
    <row r="48" spans="1:5" x14ac:dyDescent="0.25">
      <c r="A48" s="3" t="s">
        <v>295</v>
      </c>
      <c r="B48" s="3" t="s">
        <v>322</v>
      </c>
      <c r="C48" s="16">
        <v>0.69176953888888904</v>
      </c>
      <c r="D48" s="10">
        <v>0</v>
      </c>
      <c r="E48" s="12">
        <f t="shared" si="0"/>
        <v>0</v>
      </c>
    </row>
    <row r="49" spans="1:5" x14ac:dyDescent="0.25">
      <c r="A49" s="3" t="s">
        <v>296</v>
      </c>
      <c r="B49" s="3" t="s">
        <v>322</v>
      </c>
      <c r="C49" s="16">
        <v>1.8495472422222223</v>
      </c>
      <c r="D49" s="10">
        <v>0</v>
      </c>
      <c r="E49" s="12">
        <f t="shared" ref="E49:E73" si="1">(D49*C49)/1000</f>
        <v>0</v>
      </c>
    </row>
    <row r="50" spans="1:5" x14ac:dyDescent="0.25">
      <c r="A50" s="3" t="s">
        <v>297</v>
      </c>
      <c r="B50" s="3" t="s">
        <v>322</v>
      </c>
      <c r="C50" s="16">
        <v>0.36296295000000006</v>
      </c>
      <c r="D50" s="10">
        <v>0</v>
      </c>
      <c r="E50" s="12">
        <f t="shared" si="1"/>
        <v>0</v>
      </c>
    </row>
    <row r="51" spans="1:5" x14ac:dyDescent="0.25">
      <c r="A51" s="3" t="s">
        <v>298</v>
      </c>
      <c r="B51" s="3" t="s">
        <v>322</v>
      </c>
      <c r="C51" s="16">
        <v>0.57777770000000006</v>
      </c>
      <c r="D51" s="10">
        <v>0</v>
      </c>
      <c r="E51" s="12">
        <f t="shared" si="1"/>
        <v>0</v>
      </c>
    </row>
    <row r="52" spans="1:5" x14ac:dyDescent="0.25">
      <c r="A52" s="3" t="s">
        <v>299</v>
      </c>
      <c r="B52" s="3" t="s">
        <v>322</v>
      </c>
      <c r="C52" s="16">
        <v>0.11111109999999999</v>
      </c>
      <c r="D52" s="10">
        <v>0</v>
      </c>
      <c r="E52" s="12">
        <f t="shared" si="1"/>
        <v>0</v>
      </c>
    </row>
    <row r="53" spans="1:5" x14ac:dyDescent="0.25">
      <c r="A53" s="3" t="s">
        <v>300</v>
      </c>
      <c r="B53" s="3" t="s">
        <v>322</v>
      </c>
      <c r="C53" s="16">
        <v>0.60952377142857139</v>
      </c>
      <c r="D53" s="10">
        <v>0</v>
      </c>
      <c r="E53" s="12">
        <f t="shared" si="1"/>
        <v>0</v>
      </c>
    </row>
    <row r="54" spans="1:5" x14ac:dyDescent="0.25">
      <c r="A54" s="3" t="s">
        <v>301</v>
      </c>
      <c r="B54" s="3" t="s">
        <v>322</v>
      </c>
      <c r="C54" s="16">
        <v>0.53018120851063821</v>
      </c>
      <c r="D54" s="10">
        <v>0</v>
      </c>
      <c r="E54" s="12">
        <f t="shared" si="1"/>
        <v>0</v>
      </c>
    </row>
    <row r="55" spans="1:5" x14ac:dyDescent="0.25">
      <c r="A55" s="3" t="s">
        <v>302</v>
      </c>
      <c r="B55" s="3" t="s">
        <v>322</v>
      </c>
      <c r="C55" s="16">
        <v>0.62962960000000001</v>
      </c>
      <c r="D55" s="10">
        <v>0</v>
      </c>
      <c r="E55" s="12">
        <f t="shared" si="1"/>
        <v>0</v>
      </c>
    </row>
    <row r="56" spans="1:5" x14ac:dyDescent="0.25">
      <c r="A56" s="3" t="s">
        <v>303</v>
      </c>
      <c r="B56" s="3" t="s">
        <v>322</v>
      </c>
      <c r="C56" s="16">
        <v>1.0241134212765957</v>
      </c>
      <c r="D56" s="10">
        <v>0</v>
      </c>
      <c r="E56" s="12">
        <f t="shared" si="1"/>
        <v>0</v>
      </c>
    </row>
    <row r="57" spans="1:5" x14ac:dyDescent="0.25">
      <c r="A57" s="3" t="s">
        <v>304</v>
      </c>
      <c r="B57" s="3" t="s">
        <v>322</v>
      </c>
      <c r="C57" s="16">
        <v>0.17777770000000001</v>
      </c>
      <c r="D57" s="10">
        <v>0</v>
      </c>
      <c r="E57" s="12">
        <f t="shared" si="1"/>
        <v>0</v>
      </c>
    </row>
    <row r="58" spans="1:5" x14ac:dyDescent="0.25">
      <c r="A58" s="3" t="s">
        <v>305</v>
      </c>
      <c r="B58" s="3" t="s">
        <v>322</v>
      </c>
      <c r="C58" s="16">
        <v>0.92273303448275867</v>
      </c>
      <c r="D58" s="10">
        <v>0</v>
      </c>
      <c r="E58" s="12">
        <f t="shared" si="1"/>
        <v>0</v>
      </c>
    </row>
    <row r="59" spans="1:5" x14ac:dyDescent="0.25">
      <c r="A59" s="3" t="s">
        <v>306</v>
      </c>
      <c r="B59" s="3" t="s">
        <v>322</v>
      </c>
      <c r="C59" s="16">
        <v>0.55384615384615388</v>
      </c>
      <c r="D59" s="10">
        <v>0</v>
      </c>
      <c r="E59" s="12">
        <f t="shared" si="1"/>
        <v>0</v>
      </c>
    </row>
    <row r="60" spans="1:5" x14ac:dyDescent="0.25">
      <c r="A60" s="3" t="s">
        <v>307</v>
      </c>
      <c r="B60" s="3" t="s">
        <v>322</v>
      </c>
      <c r="C60" s="16">
        <v>1.0642670154929577</v>
      </c>
      <c r="D60" s="10">
        <v>0</v>
      </c>
      <c r="E60" s="12">
        <f t="shared" si="1"/>
        <v>0</v>
      </c>
    </row>
    <row r="61" spans="1:5" x14ac:dyDescent="0.25">
      <c r="A61" s="3" t="s">
        <v>308</v>
      </c>
      <c r="B61" s="3" t="s">
        <v>322</v>
      </c>
      <c r="C61" s="16">
        <v>1.3301689941747574</v>
      </c>
      <c r="D61" s="10">
        <v>0</v>
      </c>
      <c r="E61" s="12">
        <f t="shared" si="1"/>
        <v>0</v>
      </c>
    </row>
    <row r="62" spans="1:5" x14ac:dyDescent="0.25">
      <c r="A62" s="3" t="s">
        <v>309</v>
      </c>
      <c r="B62" s="3" t="s">
        <v>322</v>
      </c>
      <c r="C62" s="16">
        <v>1.088709677419355</v>
      </c>
      <c r="D62" s="10">
        <v>0</v>
      </c>
      <c r="E62" s="12">
        <f t="shared" si="1"/>
        <v>0</v>
      </c>
    </row>
    <row r="63" spans="1:5" x14ac:dyDescent="0.25">
      <c r="A63" s="3" t="s">
        <v>310</v>
      </c>
      <c r="B63" s="3" t="s">
        <v>322</v>
      </c>
      <c r="C63" s="16">
        <v>0.35576719142857144</v>
      </c>
      <c r="D63" s="10">
        <v>0</v>
      </c>
      <c r="E63" s="12">
        <f t="shared" si="1"/>
        <v>0</v>
      </c>
    </row>
    <row r="64" spans="1:5" x14ac:dyDescent="0.25">
      <c r="A64" s="3" t="s">
        <v>311</v>
      </c>
      <c r="B64" s="3" t="s">
        <v>322</v>
      </c>
      <c r="C64" s="16">
        <v>1.1742175627906974</v>
      </c>
      <c r="D64" s="10">
        <v>0</v>
      </c>
      <c r="E64" s="12">
        <f t="shared" si="1"/>
        <v>0</v>
      </c>
    </row>
    <row r="65" spans="1:5" x14ac:dyDescent="0.25">
      <c r="A65" s="3" t="s">
        <v>312</v>
      </c>
      <c r="B65" s="3" t="s">
        <v>322</v>
      </c>
      <c r="C65" s="16">
        <v>0.65925920000000005</v>
      </c>
      <c r="D65" s="10">
        <v>0</v>
      </c>
      <c r="E65" s="12">
        <f t="shared" si="1"/>
        <v>0</v>
      </c>
    </row>
    <row r="66" spans="1:5" x14ac:dyDescent="0.25">
      <c r="A66" s="3" t="s">
        <v>313</v>
      </c>
      <c r="B66" s="3" t="s">
        <v>322</v>
      </c>
      <c r="C66" s="16">
        <v>0.18518509999999999</v>
      </c>
      <c r="D66" s="10">
        <v>0</v>
      </c>
      <c r="E66" s="12">
        <f t="shared" si="1"/>
        <v>0</v>
      </c>
    </row>
    <row r="67" spans="1:5" x14ac:dyDescent="0.25">
      <c r="A67" s="3" t="s">
        <v>314</v>
      </c>
      <c r="B67" s="3" t="s">
        <v>322</v>
      </c>
      <c r="C67" s="16">
        <v>0.1481481</v>
      </c>
      <c r="D67" s="10">
        <v>0</v>
      </c>
      <c r="E67" s="12">
        <f t="shared" si="1"/>
        <v>0</v>
      </c>
    </row>
    <row r="68" spans="1:5" x14ac:dyDescent="0.25">
      <c r="A68" s="3" t="s">
        <v>315</v>
      </c>
      <c r="B68" s="3" t="s">
        <v>322</v>
      </c>
      <c r="C68" s="16">
        <v>0.78649237058823529</v>
      </c>
      <c r="D68" s="10">
        <v>0</v>
      </c>
      <c r="E68" s="12">
        <f t="shared" si="1"/>
        <v>0</v>
      </c>
    </row>
    <row r="69" spans="1:5" x14ac:dyDescent="0.25">
      <c r="A69" s="3" t="s">
        <v>316</v>
      </c>
      <c r="B69" s="3" t="s">
        <v>322</v>
      </c>
      <c r="C69" s="16">
        <v>0.95660369999999995</v>
      </c>
      <c r="D69" s="10">
        <v>0</v>
      </c>
      <c r="E69" s="12">
        <f t="shared" si="1"/>
        <v>0</v>
      </c>
    </row>
    <row r="70" spans="1:5" x14ac:dyDescent="0.25">
      <c r="A70" s="3" t="s">
        <v>317</v>
      </c>
      <c r="B70" s="3" t="s">
        <v>322</v>
      </c>
      <c r="C70" s="16">
        <v>1.4575256000000003</v>
      </c>
      <c r="D70" s="10">
        <v>0</v>
      </c>
      <c r="E70" s="12">
        <f t="shared" si="1"/>
        <v>0</v>
      </c>
    </row>
    <row r="71" spans="1:5" x14ac:dyDescent="0.25">
      <c r="A71" s="3" t="s">
        <v>318</v>
      </c>
      <c r="B71" s="3" t="s">
        <v>322</v>
      </c>
      <c r="C71" s="16">
        <v>0.92919578378378365</v>
      </c>
      <c r="D71" s="10">
        <v>0</v>
      </c>
      <c r="E71" s="12">
        <f t="shared" si="1"/>
        <v>0</v>
      </c>
    </row>
    <row r="72" spans="1:5" x14ac:dyDescent="0.25">
      <c r="A72" s="3" t="s">
        <v>320</v>
      </c>
      <c r="B72" s="3" t="s">
        <v>322</v>
      </c>
      <c r="C72" s="16">
        <v>3.5481481000000001</v>
      </c>
      <c r="D72" s="10">
        <v>0</v>
      </c>
      <c r="E72" s="12">
        <f t="shared" si="1"/>
        <v>0</v>
      </c>
    </row>
    <row r="73" spans="1:5" x14ac:dyDescent="0.25">
      <c r="A73" s="3" t="s">
        <v>321</v>
      </c>
      <c r="B73" s="3" t="s">
        <v>322</v>
      </c>
      <c r="C73" s="16">
        <v>0.59298237631578954</v>
      </c>
      <c r="D73" s="10">
        <v>0</v>
      </c>
      <c r="E73" s="12">
        <f t="shared" si="1"/>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7DC3CC93390B4A9CD8DEADFC5E6C58" ma:contentTypeVersion="17" ma:contentTypeDescription="Create a new document." ma:contentTypeScope="" ma:versionID="bbb40e372e138f4165e0614128ffa44a">
  <xsd:schema xmlns:xsd="http://www.w3.org/2001/XMLSchema" xmlns:xs="http://www.w3.org/2001/XMLSchema" xmlns:p="http://schemas.microsoft.com/office/2006/metadata/properties" xmlns:ns2="ba6aa647-7e9b-40f8-aeab-0537b62d9fc5" xmlns:ns3="bd6bfcbc-8125-4420-ab34-bab166e065d1" xmlns:ns4="04ca1663-e63a-4e2f-9731-2fe4a2f9fc78" targetNamespace="http://schemas.microsoft.com/office/2006/metadata/properties" ma:root="true" ma:fieldsID="4d529f208c02e0cd5d9d830ac4ddbb6c" ns2:_="" ns3:_="" ns4:_="">
    <xsd:import namespace="ba6aa647-7e9b-40f8-aeab-0537b62d9fc5"/>
    <xsd:import namespace="bd6bfcbc-8125-4420-ab34-bab166e065d1"/>
    <xsd:import namespace="04ca1663-e63a-4e2f-9731-2fe4a2f9fc7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4:TaxCatchAll" minOccurs="0"/>
                <xsd:element ref="ns3:Dateand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6aa647-7e9b-40f8-aeab-0537b62d9fc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6bfcbc-8125-4420-ab34-bab166e065d1"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ac4f23b-6b75-471b-831b-0e270dbff3ce" ma:termSetId="09814cd3-568e-fe90-9814-8d621ff8fb84" ma:anchorId="fba54fb3-c3e1-fe81-a776-ca4b69148c4d" ma:open="true" ma:isKeyword="false">
      <xsd:complexType>
        <xsd:sequence>
          <xsd:element ref="pc:Terms" minOccurs="0" maxOccurs="1"/>
        </xsd:sequence>
      </xsd:complexType>
    </xsd:element>
    <xsd:element name="Dateandtime" ma:index="24" nillable="true" ma:displayName="Date and time" ma:format="DateOnly" ma:internalName="Dateandtim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4ca1663-e63a-4e2f-9731-2fe4a2f9fc78"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13177939-1acc-4ede-b215-32efe52f9e70}" ma:internalName="TaxCatchAll" ma:showField="CatchAllData" ma:web="04ca1663-e63a-4e2f-9731-2fe4a2f9fc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d6bfcbc-8125-4420-ab34-bab166e065d1">
      <Terms xmlns="http://schemas.microsoft.com/office/infopath/2007/PartnerControls"/>
    </lcf76f155ced4ddcb4097134ff3c332f>
    <Dateandtime xmlns="bd6bfcbc-8125-4420-ab34-bab166e065d1" xsi:nil="true"/>
    <TaxCatchAll xmlns="04ca1663-e63a-4e2f-9731-2fe4a2f9fc78" xsi:nil="true"/>
  </documentManagement>
</p:properties>
</file>

<file path=customXml/itemProps1.xml><?xml version="1.0" encoding="utf-8"?>
<ds:datastoreItem xmlns:ds="http://schemas.openxmlformats.org/officeDocument/2006/customXml" ds:itemID="{2A49F357-4AEC-4A14-A26C-AAE9B4570C25}"/>
</file>

<file path=customXml/itemProps2.xml><?xml version="1.0" encoding="utf-8"?>
<ds:datastoreItem xmlns:ds="http://schemas.openxmlformats.org/officeDocument/2006/customXml" ds:itemID="{7F664E4E-8225-4E7D-BFDE-295206C36901}"/>
</file>

<file path=customXml/itemProps3.xml><?xml version="1.0" encoding="utf-8"?>
<ds:datastoreItem xmlns:ds="http://schemas.openxmlformats.org/officeDocument/2006/customXml" ds:itemID="{5BD695C1-BF87-47BB-AB19-86B197E5F7F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Carbon Calculator</vt:lpstr>
      <vt:lpstr>Intro</vt:lpstr>
      <vt:lpstr>Summary</vt:lpstr>
      <vt:lpstr>Sc1 (Fuel and Biomass)</vt:lpstr>
      <vt:lpstr>Sc1 (Transport)</vt:lpstr>
      <vt:lpstr>Sc2 (Energy)</vt:lpstr>
      <vt:lpstr>Sc3 (Waste and Water)</vt:lpstr>
      <vt:lpstr>Sc1 (Fugitive and Process)</vt:lpstr>
      <vt:lpstr>Sc3 (Purchasing)</vt:lpstr>
      <vt:lpstr>Sc3 (Capital)</vt:lpstr>
      <vt:lpstr>Sc3 (Business Travel)</vt:lpstr>
      <vt:lpstr>Sc3 (Commuting)</vt:lpstr>
      <vt:lpstr>Sc3 (Logistics)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Alsbury</dc:creator>
  <cp:lastModifiedBy>Charles Law</cp:lastModifiedBy>
  <dcterms:created xsi:type="dcterms:W3CDTF">2023-02-21T13:34:52Z</dcterms:created>
  <dcterms:modified xsi:type="dcterms:W3CDTF">2023-03-17T11:23:05Z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0x010100EF7DC3CC93390B4A9CD8DEADFC5E6C58</vt:lpwstr>
  </property>
</Properties>
</file>